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g+yPolpd+VQebz2gKYBAycv2wdpXaDHVgM/0QsLJX0wbRiaGZNz8RVwIr/pfvjrbCOhD4dnEPiUk/A6P1C4bw==" workbookSaltValue="6uqBwIT9ellUbDqoEUTAuw==" workbookSpinCount="100000" lockStructure="1"/>
  <bookViews>
    <workbookView xWindow="0" yWindow="0" windowWidth="1536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DR10" i="5"/>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HT33" i="4" l="1"/>
  <c r="V10" i="5"/>
  <c r="AF10" i="5"/>
  <c r="AJ10" i="5"/>
  <c r="AT10" i="5"/>
  <c r="BD10" i="5"/>
  <c r="BN10" i="5"/>
  <c r="BX10" i="5"/>
  <c r="CB10" i="5"/>
  <c r="CL10" i="5"/>
  <c r="CV10" i="5"/>
  <c r="DF10" i="5"/>
  <c r="DP10" i="5"/>
  <c r="DT10" i="5"/>
  <c r="ED10" i="5"/>
  <c r="AG11" i="5"/>
  <c r="BY11" i="5"/>
  <c r="ER33" i="4"/>
  <c r="W10" i="5"/>
  <c r="AG10" i="5"/>
  <c r="AQ10" i="5"/>
  <c r="AU10" i="5"/>
  <c r="BE10" i="5"/>
  <c r="BO10" i="5"/>
  <c r="BY10" i="5"/>
  <c r="CI10" i="5"/>
  <c r="CM10" i="5"/>
  <c r="CW10" i="5"/>
  <c r="DG10" i="5"/>
  <c r="DQ10" i="5"/>
  <c r="EA10" i="5"/>
  <c r="EE10" i="5"/>
  <c r="BB10" i="5"/>
  <c r="BF10" i="5"/>
  <c r="CT10" i="5"/>
  <c r="CX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<sst xmlns="http://schemas.openxmlformats.org/spreadsheetml/2006/main" count="262" uniqueCount="107">
  <si>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</si>
  <si>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</si>
  <si>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</si>
  <si>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</si>
  <si>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</si>
  <si>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</si>
  <si>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</si>
  <si>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</si>
  <si>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</si>
  <si>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</si>
  <si>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</si>
  <si>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</si>
  <si>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</si>
  <si>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</si>
  <si>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</si>
  <si>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</si>
  <si>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</si>
  <si>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</si>
  <si>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</si>
  <si>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</si>
  <si>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</si>
  <si>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</si>
  <si>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</si>
  <si>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</si>
  <si>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</si>
  <si>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</si>
  <si>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</si>
  <si>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</si>
  <si>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</si>
  <si>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</si>
  <si>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</si>
  <si>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</si>
  <si>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</si>
  <si>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</si>
  <si>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</si>
  <si>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</si>
  <si>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</si>
  <si>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</si>
  <si>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</si>
  <si>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</si>
  <si>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</si>
  <si>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</si>
  <si>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</si>
  <si>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</si>
  <si>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</si>
  <si>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</si>
  <si>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</si>
  <si>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</si>
  <si>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</si>
  <si>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</si>
  <si>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</si>
  <si>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</si>
  <si>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</si>
  <si>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</si>
  <si>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</si>
  <si>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</si>
  <si>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</si>
  <si>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</si>
  <si>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</si>
  <si>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</si>
  <si>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</si>
  <si>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</si>
  <si>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</si>
  <si>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</si>
  <si>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</si>
  <si>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</si>
  <si>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</si>
  <si>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</si>
  <si>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</si>
  <si>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</si>
  <si>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</si>
  <si>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</si>
  <si>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</si>
  <si>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</si>
  <si>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</si>
  <si>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</si>
  <si>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</si>
  <si>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</si>
  <si>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</si>
  <si>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</si>
  <si>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</si>
  <si>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</si>
  <si>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</si>
  <si>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</si>
  <si>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</si>
  <si>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</si>
  <si>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</si>
  <si>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</si>
  <si>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332071</t>
  </si>
  <si>
    <t>46</t>
  </si>
  <si>
    <t>02</t>
  </si>
  <si>
    <t>0</t>
  </si>
  <si>
    <t>000</t>
  </si>
  <si>
    <t>岡山県　井原市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</si>
  <si>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</si>
  <si>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</si>
  <si>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</si>
  <si>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</si>
  <si>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</si>
  <si>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</si>
  <si>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</si>
  <si>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</si>
  <si>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</si>
  <si>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</si>
  <si>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の工業用水道事業は、昭和63年から建設を行い、平成2年から順次給水を開始し現在に至っている。近い将来、整備した配水管等が耐用年数を迎えることから、計画的かつ効率的な更新計画が必要となっている。計画に沿った施設の延命化・耐震化に向けた取り組みを今後行っていくこととしている。
　更新にあたっては、多額な費用が伴うことから、国・県の動向を注視しながら有利な財源確保に努め、事業経営を圧迫しないようにしなければならない。</t>
    <phoneticPr fontId="5"/>
  </si>
  <si>
    <t>　今以上に効率的かつ安定的な事業を展開し、安全・強靭、持続可能な工業用水道事業を目指し、災害に強い水道施設を構築し、更なる経営の健全化に努めていかなければならない。</t>
    <rPh sb="10" eb="12">
      <t>アンテイ</t>
    </rPh>
    <phoneticPr fontId="5"/>
  </si>
  <si>
    <t>　累積欠損金（グラフ②）を抱えておらず、経常収支比率（グラフ①）、料金回収率（グラフ⑤）も１００％を超えており、また、給水原価(グラフ⑥)も低く、概ね良好な経営と判断される。
　しかしながら、企業債残高対給水収益比率（グラフ④）は、施設整備(送水ポンプ増設)を行った結果、類似団体平均値より高い水準となった。今後は、有効な財源の確保に努め、投資規模の妥当性、類似団体との比較分析に基づき適切な投資を行うことが求められる。
　施設利用率（グラフ⑦）、契約率（グラフ⑧）については、配水能力向上に伴い、類似団体平均値より低い水準となった。
　契約水量の増加に関しては、企業の業績に左右されることとなるが、引き続き、工業用水の利用促進を働きかけ、将来にわたって良質な工業用水を低廉な価格で安定供給していけるよう、経営の健全化に努めていきたい。</t>
    <rPh sb="116" eb="118">
      <t>シセツ</t>
    </rPh>
    <rPh sb="118" eb="120">
      <t>セイビ</t>
    </rPh>
    <rPh sb="126" eb="128">
      <t>ゾウセツ</t>
    </rPh>
    <rPh sb="130" eb="131">
      <t>オコナ</t>
    </rPh>
    <rPh sb="133" eb="135">
      <t>ケッカ</t>
    </rPh>
    <rPh sb="136" eb="138">
      <t>ルイジ</t>
    </rPh>
    <rPh sb="138" eb="140">
      <t>ダンタイ</t>
    </rPh>
    <rPh sb="140" eb="143">
      <t>ヘイキンチ</t>
    </rPh>
    <rPh sb="145" eb="146">
      <t>タカ</t>
    </rPh>
    <rPh sb="147" eb="149">
      <t>スイジュン</t>
    </rPh>
    <rPh sb="154" eb="156">
      <t>コンゴ</t>
    </rPh>
    <rPh sb="158" eb="160">
      <t>ユウコウ</t>
    </rPh>
    <rPh sb="161" eb="163">
      <t>ザイゲン</t>
    </rPh>
    <rPh sb="164" eb="166">
      <t>カクホ</t>
    </rPh>
    <rPh sb="167" eb="168">
      <t>ツト</t>
    </rPh>
    <rPh sb="170" eb="172">
      <t>トウシ</t>
    </rPh>
    <rPh sb="172" eb="174">
      <t>キボ</t>
    </rPh>
    <rPh sb="175" eb="178">
      <t>ダトウセイ</t>
    </rPh>
    <rPh sb="179" eb="181">
      <t>ルイジ</t>
    </rPh>
    <rPh sb="181" eb="183">
      <t>ダンタイ</t>
    </rPh>
    <rPh sb="185" eb="187">
      <t>ヒカク</t>
    </rPh>
    <rPh sb="187" eb="189">
      <t>ブンセキ</t>
    </rPh>
    <rPh sb="190" eb="191">
      <t>モト</t>
    </rPh>
    <rPh sb="193" eb="195">
      <t>テキセツ</t>
    </rPh>
    <rPh sb="196" eb="198">
      <t>トウシ</t>
    </rPh>
    <rPh sb="199" eb="200">
      <t>オコナ</t>
    </rPh>
    <rPh sb="204" eb="205">
      <t>モト</t>
    </rPh>
    <rPh sb="239" eb="241">
      <t>ハイスイ</t>
    </rPh>
    <rPh sb="241" eb="243">
      <t>ノウリョク</t>
    </rPh>
    <rPh sb="243" eb="245">
      <t>コウジョウ</t>
    </rPh>
    <rPh sb="246" eb="247">
      <t>トモナ</t>
    </rPh>
    <rPh sb="249" eb="251">
      <t>ルイジ</t>
    </rPh>
    <rPh sb="251" eb="253">
      <t>ダンタイ</t>
    </rPh>
    <rPh sb="253" eb="256">
      <t>ヘイキンチ</t>
    </rPh>
    <rPh sb="258" eb="259">
      <t>ヒク</t>
    </rPh>
    <rPh sb="260" eb="262">
      <t>スイジュン</t>
    </rPh>
    <rPh sb="269" eb="271">
      <t>ケイヤク</t>
    </rPh>
    <rPh sb="271" eb="273">
      <t>スイリョウ</t>
    </rPh>
    <rPh sb="274" eb="276">
      <t>ゾウカ</t>
    </rPh>
    <rPh sb="277" eb="278">
      <t>カン</t>
    </rPh>
    <rPh sb="282" eb="284">
      <t>キギョウ</t>
    </rPh>
    <rPh sb="285" eb="287">
      <t>ギョウセキ</t>
    </rPh>
    <rPh sb="288" eb="290">
      <t>サユウ</t>
    </rPh>
    <rPh sb="300" eb="301">
      <t>ヒ</t>
    </rPh>
    <rPh sb="302" eb="303">
      <t>ツヅ</t>
    </rPh>
    <rPh sb="305" eb="307">
      <t>コウギョウ</t>
    </rPh>
    <rPh sb="307" eb="309">
      <t>ヨウスイ</t>
    </rPh>
    <rPh sb="310" eb="312">
      <t>リヨウ</t>
    </rPh>
    <rPh sb="312" eb="314">
      <t>ソクシン</t>
    </rPh>
    <rPh sb="315" eb="316">
      <t>ハタラ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</si>
</sst>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37.54</c:v>
                </c:pt>
                <c:pt idx="1">
                  <c:v>40.6</c:v>
                </c:pt>
                <c:pt idx="2">
                  <c:v>43.68</c:v>
                </c:pt>
                <c:pt idx="3">
                  <c:v>46.72</c:v>
                </c:pt>
                <c:pt idx="4">
                  <c:v>44.09</c:v>
                </c:pt>
              </c:numCache>
            </c:numRef>
          </c:val>
          <c:extLst xmlns:c16r2="http://schemas.microsoft.com/office/drawing/2015/06/chart">
            <c:ext xmlns:c16="http://schemas.microsoft.com/office/drawing/2014/chart" uri="{C3380CC4-5D6E-409C-BE32-E72D297353CC}">
              <c16:uniqueId val="{00000000-BF3F-47AF-840C-BEE6AB918FED}"/>
            </c:ext>
          </c:extLst>
        </c:ser>
        <c:dLbls>
          <c:showLegendKey val="0"/>
          <c:showVal val="0"/>
          <c:showCatName val="0"/>
          <c:showSerName val="0"/>
          <c:showPercent val="0"/>
          <c:showBubbleSize val="0"/>
        </c:dLbls>
        <c:gapWidth val="150"/>
        <c:axId val="84423424"/>
        <c:axId val="8442534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xmlns:c16r2="http://schemas.microsoft.com/office/drawing/2015/06/chart">
            <c:ext xmlns:c16="http://schemas.microsoft.com/office/drawing/2014/chart" uri="{C3380CC4-5D6E-409C-BE32-E72D297353CC}">
              <c16:uniqueId val="{00000001-BF3F-47AF-840C-BEE6AB918FED}"/>
            </c:ext>
          </c:extLst>
        </c:ser>
        <c:dLbls>
          <c:showLegendKey val="0"/>
          <c:showVal val="0"/>
          <c:showCatName val="0"/>
          <c:showSerName val="0"/>
          <c:showPercent val="0"/>
          <c:showBubbleSize val="0"/>
        </c:dLbls>
        <c:marker val="1"/>
        <c:smooth val="0"/>
        <c:axId val="84423424"/>
        <c:axId val="84425344"/>
      </c:lineChart>
      <c:catAx>
        <c:axId val="84423424"/>
        <c:scaling>
          <c:orientation val="minMax"/>
        </c:scaling>
        <c:delete val="1"/>
        <c:axPos val="b"/>
        <c:numFmt formatCode="General" sourceLinked="1"/>
        <c:majorTickMark val="none"/>
        <c:minorTickMark val="none"/>
        <c:tickLblPos val="none"/>
        <c:crossAx val="84425344"/>
        <c:crosses val="autoZero"/>
        <c:auto val="1"/>
        <c:lblAlgn val="ctr"/>
        <c:lblOffset val="100"/>
        <c:noMultiLvlLbl val="1"/>
      </c:catAx>
      <c:valAx>
        <c:axId val="844253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44234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E2-4BA7-8CE1-01FC6F4C51A6}"/>
            </c:ext>
          </c:extLst>
        </c:ser>
        <c:dLbls>
          <c:showLegendKey val="0"/>
          <c:showVal val="0"/>
          <c:showCatName val="0"/>
          <c:showSerName val="0"/>
          <c:showPercent val="0"/>
          <c:showBubbleSize val="0"/>
        </c:dLbls>
        <c:gapWidth val="150"/>
        <c:axId val="91145728"/>
        <c:axId val="9114764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xmlns:c16r2="http://schemas.microsoft.com/office/drawing/2015/06/chart">
            <c:ext xmlns:c16="http://schemas.microsoft.com/office/drawing/2014/chart" uri="{C3380CC4-5D6E-409C-BE32-E72D297353CC}">
              <c16:uniqueId val="{00000001-02E2-4BA7-8CE1-01FC6F4C51A6}"/>
            </c:ext>
          </c:extLst>
        </c:ser>
        <c:dLbls>
          <c:showLegendKey val="0"/>
          <c:showVal val="0"/>
          <c:showCatName val="0"/>
          <c:showSerName val="0"/>
          <c:showPercent val="0"/>
          <c:showBubbleSize val="0"/>
        </c:dLbls>
        <c:marker val="1"/>
        <c:smooth val="0"/>
        <c:axId val="91145728"/>
        <c:axId val="91147648"/>
      </c:lineChart>
      <c:catAx>
        <c:axId val="91145728"/>
        <c:scaling>
          <c:orientation val="minMax"/>
        </c:scaling>
        <c:delete val="1"/>
        <c:axPos val="b"/>
        <c:numFmt formatCode="General" sourceLinked="1"/>
        <c:majorTickMark val="none"/>
        <c:minorTickMark val="none"/>
        <c:tickLblPos val="none"/>
        <c:crossAx val="91147648"/>
        <c:crosses val="autoZero"/>
        <c:auto val="1"/>
        <c:lblAlgn val="ctr"/>
        <c:lblOffset val="100"/>
        <c:noMultiLvlLbl val="1"/>
      </c:catAx>
      <c:valAx>
        <c:axId val="911476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1145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139.76</c:v>
                </c:pt>
                <c:pt idx="1">
                  <c:v>139.36000000000001</c:v>
                </c:pt>
                <c:pt idx="2">
                  <c:v>140.99</c:v>
                </c:pt>
                <c:pt idx="3">
                  <c:v>141.41999999999999</c:v>
                </c:pt>
                <c:pt idx="4">
                  <c:v>134.21</c:v>
                </c:pt>
              </c:numCache>
            </c:numRef>
          </c:val>
          <c:extLst xmlns:c16r2="http://schemas.microsoft.com/office/drawing/2015/06/chart">
            <c:ext xmlns:c16="http://schemas.microsoft.com/office/drawing/2014/chart" uri="{C3380CC4-5D6E-409C-BE32-E72D297353CC}">
              <c16:uniqueId val="{00000000-DF52-4B0E-A030-8D97AA532F37}"/>
            </c:ext>
          </c:extLst>
        </c:ser>
        <c:dLbls>
          <c:showLegendKey val="0"/>
          <c:showVal val="0"/>
          <c:showCatName val="0"/>
          <c:showSerName val="0"/>
          <c:showPercent val="0"/>
          <c:showBubbleSize val="0"/>
        </c:dLbls>
        <c:gapWidth val="150"/>
        <c:axId val="91190400"/>
        <c:axId val="9119232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xmlns:c16r2="http://schemas.microsoft.com/office/drawing/2015/06/chart">
            <c:ext xmlns:c16="http://schemas.microsoft.com/office/drawing/2014/chart" uri="{C3380CC4-5D6E-409C-BE32-E72D297353CC}">
              <c16:uniqueId val="{00000001-DF52-4B0E-A030-8D97AA532F37}"/>
            </c:ext>
          </c:extLst>
        </c:ser>
        <c:dLbls>
          <c:showLegendKey val="0"/>
          <c:showVal val="0"/>
          <c:showCatName val="0"/>
          <c:showSerName val="0"/>
          <c:showPercent val="0"/>
          <c:showBubbleSize val="0"/>
        </c:dLbls>
        <c:marker val="1"/>
        <c:smooth val="0"/>
        <c:axId val="91190400"/>
        <c:axId val="91192320"/>
      </c:lineChart>
      <c:catAx>
        <c:axId val="91190400"/>
        <c:scaling>
          <c:orientation val="minMax"/>
        </c:scaling>
        <c:delete val="1"/>
        <c:axPos val="b"/>
        <c:numFmt formatCode="General" sourceLinked="1"/>
        <c:majorTickMark val="none"/>
        <c:minorTickMark val="none"/>
        <c:tickLblPos val="none"/>
        <c:crossAx val="91192320"/>
        <c:crosses val="autoZero"/>
        <c:auto val="1"/>
        <c:lblAlgn val="ctr"/>
        <c:lblOffset val="100"/>
        <c:noMultiLvlLbl val="1"/>
      </c:catAx>
      <c:valAx>
        <c:axId val="911923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11904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B8-4A29-9992-A2F482AC85AC}"/>
            </c:ext>
          </c:extLst>
        </c:ser>
        <c:dLbls>
          <c:showLegendKey val="0"/>
          <c:showVal val="0"/>
          <c:showCatName val="0"/>
          <c:showSerName val="0"/>
          <c:showPercent val="0"/>
          <c:showBubbleSize val="0"/>
        </c:dLbls>
        <c:gapWidth val="150"/>
        <c:axId val="90682112"/>
        <c:axId val="9068403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xmlns:c16r2="http://schemas.microsoft.com/office/drawing/2015/06/chart">
            <c:ext xmlns:c16="http://schemas.microsoft.com/office/drawing/2014/chart" uri="{C3380CC4-5D6E-409C-BE32-E72D297353CC}">
              <c16:uniqueId val="{00000001-AFB8-4A29-9992-A2F482AC85AC}"/>
            </c:ext>
          </c:extLst>
        </c:ser>
        <c:dLbls>
          <c:showLegendKey val="0"/>
          <c:showVal val="0"/>
          <c:showCatName val="0"/>
          <c:showSerName val="0"/>
          <c:showPercent val="0"/>
          <c:showBubbleSize val="0"/>
        </c:dLbls>
        <c:marker val="1"/>
        <c:smooth val="0"/>
        <c:axId val="90682112"/>
        <c:axId val="90684032"/>
      </c:lineChart>
      <c:catAx>
        <c:axId val="90682112"/>
        <c:scaling>
          <c:orientation val="minMax"/>
        </c:scaling>
        <c:delete val="1"/>
        <c:axPos val="b"/>
        <c:numFmt formatCode="General" sourceLinked="1"/>
        <c:majorTickMark val="none"/>
        <c:minorTickMark val="none"/>
        <c:tickLblPos val="none"/>
        <c:crossAx val="90684032"/>
        <c:crosses val="autoZero"/>
        <c:auto val="1"/>
        <c:lblAlgn val="ctr"/>
        <c:lblOffset val="100"/>
        <c:noMultiLvlLbl val="1"/>
      </c:catAx>
      <c:valAx>
        <c:axId val="90684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0682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A4-443B-BE0D-33D97F5860DD}"/>
            </c:ext>
          </c:extLst>
        </c:ser>
        <c:dLbls>
          <c:showLegendKey val="0"/>
          <c:showVal val="0"/>
          <c:showCatName val="0"/>
          <c:showSerName val="0"/>
          <c:showPercent val="0"/>
          <c:showBubbleSize val="0"/>
        </c:dLbls>
        <c:gapWidth val="150"/>
        <c:axId val="90734976"/>
        <c:axId val="9073689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xmlns:c16r2="http://schemas.microsoft.com/office/drawing/2015/06/chart">
            <c:ext xmlns:c16="http://schemas.microsoft.com/office/drawing/2014/chart" uri="{C3380CC4-5D6E-409C-BE32-E72D297353CC}">
              <c16:uniqueId val="{00000001-C8A4-443B-BE0D-33D97F5860DD}"/>
            </c:ext>
          </c:extLst>
        </c:ser>
        <c:dLbls>
          <c:showLegendKey val="0"/>
          <c:showVal val="0"/>
          <c:showCatName val="0"/>
          <c:showSerName val="0"/>
          <c:showPercent val="0"/>
          <c:showBubbleSize val="0"/>
        </c:dLbls>
        <c:marker val="1"/>
        <c:smooth val="0"/>
        <c:axId val="90734976"/>
        <c:axId val="90736896"/>
      </c:lineChart>
      <c:catAx>
        <c:axId val="90734976"/>
        <c:scaling>
          <c:orientation val="minMax"/>
        </c:scaling>
        <c:delete val="1"/>
        <c:axPos val="b"/>
        <c:numFmt formatCode="General" sourceLinked="1"/>
        <c:majorTickMark val="none"/>
        <c:minorTickMark val="none"/>
        <c:tickLblPos val="none"/>
        <c:crossAx val="90736896"/>
        <c:crosses val="autoZero"/>
        <c:auto val="1"/>
        <c:lblAlgn val="ctr"/>
        <c:lblOffset val="100"/>
        <c:noMultiLvlLbl val="1"/>
      </c:catAx>
      <c:valAx>
        <c:axId val="907368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0734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517.5</c:v>
                </c:pt>
                <c:pt idx="1">
                  <c:v>690.44</c:v>
                </c:pt>
                <c:pt idx="2">
                  <c:v>721.74</c:v>
                </c:pt>
                <c:pt idx="3">
                  <c:v>752.36</c:v>
                </c:pt>
                <c:pt idx="4">
                  <c:v>847.94</c:v>
                </c:pt>
              </c:numCache>
            </c:numRef>
          </c:val>
          <c:extLst xmlns:c16r2="http://schemas.microsoft.com/office/drawing/2015/06/chart">
            <c:ext xmlns:c16="http://schemas.microsoft.com/office/drawing/2014/chart" uri="{C3380CC4-5D6E-409C-BE32-E72D297353CC}">
              <c16:uniqueId val="{00000000-5D3A-42F3-B8B6-EB18E97C7B9A}"/>
            </c:ext>
          </c:extLst>
        </c:ser>
        <c:dLbls>
          <c:showLegendKey val="0"/>
          <c:showVal val="0"/>
          <c:showCatName val="0"/>
          <c:showSerName val="0"/>
          <c:showPercent val="0"/>
          <c:showBubbleSize val="0"/>
        </c:dLbls>
        <c:gapWidth val="150"/>
        <c:axId val="90849280"/>
        <c:axId val="9085120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xmlns:c16r2="http://schemas.microsoft.com/office/drawing/2015/06/chart">
            <c:ext xmlns:c16="http://schemas.microsoft.com/office/drawing/2014/chart" uri="{C3380CC4-5D6E-409C-BE32-E72D297353CC}">
              <c16:uniqueId val="{00000001-5D3A-42F3-B8B6-EB18E97C7B9A}"/>
            </c:ext>
          </c:extLst>
        </c:ser>
        <c:dLbls>
          <c:showLegendKey val="0"/>
          <c:showVal val="0"/>
          <c:showCatName val="0"/>
          <c:showSerName val="0"/>
          <c:showPercent val="0"/>
          <c:showBubbleSize val="0"/>
        </c:dLbls>
        <c:marker val="1"/>
        <c:smooth val="0"/>
        <c:axId val="90849280"/>
        <c:axId val="90851200"/>
      </c:lineChart>
      <c:catAx>
        <c:axId val="90849280"/>
        <c:scaling>
          <c:orientation val="minMax"/>
        </c:scaling>
        <c:delete val="1"/>
        <c:axPos val="b"/>
        <c:numFmt formatCode="General" sourceLinked="1"/>
        <c:majorTickMark val="none"/>
        <c:minorTickMark val="none"/>
        <c:tickLblPos val="none"/>
        <c:crossAx val="90851200"/>
        <c:crosses val="autoZero"/>
        <c:auto val="1"/>
        <c:lblAlgn val="ctr"/>
        <c:lblOffset val="100"/>
        <c:noMultiLvlLbl val="1"/>
      </c:catAx>
      <c:valAx>
        <c:axId val="908512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08492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608.39</c:v>
                </c:pt>
                <c:pt idx="1">
                  <c:v>546.74</c:v>
                </c:pt>
                <c:pt idx="2">
                  <c:v>497.84</c:v>
                </c:pt>
                <c:pt idx="3">
                  <c:v>443.1</c:v>
                </c:pt>
                <c:pt idx="4">
                  <c:v>593.20000000000005</c:v>
                </c:pt>
              </c:numCache>
            </c:numRef>
          </c:val>
          <c:extLst xmlns:c16r2="http://schemas.microsoft.com/office/drawing/2015/06/chart">
            <c:ext xmlns:c16="http://schemas.microsoft.com/office/drawing/2014/chart" uri="{C3380CC4-5D6E-409C-BE32-E72D297353CC}">
              <c16:uniqueId val="{00000000-CC0D-4CF6-86F7-3FA5331C9434}"/>
            </c:ext>
          </c:extLst>
        </c:ser>
        <c:dLbls>
          <c:showLegendKey val="0"/>
          <c:showVal val="0"/>
          <c:showCatName val="0"/>
          <c:showSerName val="0"/>
          <c:showPercent val="0"/>
          <c:showBubbleSize val="0"/>
        </c:dLbls>
        <c:gapWidth val="150"/>
        <c:axId val="90885504"/>
        <c:axId val="9089996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xmlns:c16r2="http://schemas.microsoft.com/office/drawing/2015/06/chart">
            <c:ext xmlns:c16="http://schemas.microsoft.com/office/drawing/2014/chart" uri="{C3380CC4-5D6E-409C-BE32-E72D297353CC}">
              <c16:uniqueId val="{00000001-CC0D-4CF6-86F7-3FA5331C9434}"/>
            </c:ext>
          </c:extLst>
        </c:ser>
        <c:dLbls>
          <c:showLegendKey val="0"/>
          <c:showVal val="0"/>
          <c:showCatName val="0"/>
          <c:showSerName val="0"/>
          <c:showPercent val="0"/>
          <c:showBubbleSize val="0"/>
        </c:dLbls>
        <c:marker val="1"/>
        <c:smooth val="0"/>
        <c:axId val="90885504"/>
        <c:axId val="90899968"/>
      </c:lineChart>
      <c:catAx>
        <c:axId val="90885504"/>
        <c:scaling>
          <c:orientation val="minMax"/>
        </c:scaling>
        <c:delete val="1"/>
        <c:axPos val="b"/>
        <c:numFmt formatCode="General" sourceLinked="1"/>
        <c:majorTickMark val="none"/>
        <c:minorTickMark val="none"/>
        <c:tickLblPos val="none"/>
        <c:crossAx val="90899968"/>
        <c:crosses val="autoZero"/>
        <c:auto val="1"/>
        <c:lblAlgn val="ctr"/>
        <c:lblOffset val="100"/>
        <c:noMultiLvlLbl val="1"/>
      </c:catAx>
      <c:valAx>
        <c:axId val="908999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08855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143.65</c:v>
                </c:pt>
                <c:pt idx="1">
                  <c:v>143.32</c:v>
                </c:pt>
                <c:pt idx="2">
                  <c:v>145.31</c:v>
                </c:pt>
                <c:pt idx="3">
                  <c:v>146.30000000000001</c:v>
                </c:pt>
                <c:pt idx="4">
                  <c:v>137.77000000000001</c:v>
                </c:pt>
              </c:numCache>
            </c:numRef>
          </c:val>
          <c:extLst xmlns:c16r2="http://schemas.microsoft.com/office/drawing/2015/06/chart">
            <c:ext xmlns:c16="http://schemas.microsoft.com/office/drawing/2014/chart" uri="{C3380CC4-5D6E-409C-BE32-E72D297353CC}">
              <c16:uniqueId val="{00000000-BD60-4A16-8B60-1F12DD2DC135}"/>
            </c:ext>
          </c:extLst>
        </c:ser>
        <c:dLbls>
          <c:showLegendKey val="0"/>
          <c:showVal val="0"/>
          <c:showCatName val="0"/>
          <c:showSerName val="0"/>
          <c:showPercent val="0"/>
          <c:showBubbleSize val="0"/>
        </c:dLbls>
        <c:gapWidth val="150"/>
        <c:axId val="90948736"/>
        <c:axId val="9095065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xmlns:c16r2="http://schemas.microsoft.com/office/drawing/2015/06/chart">
            <c:ext xmlns:c16="http://schemas.microsoft.com/office/drawing/2014/chart" uri="{C3380CC4-5D6E-409C-BE32-E72D297353CC}">
              <c16:uniqueId val="{00000001-BD60-4A16-8B60-1F12DD2DC135}"/>
            </c:ext>
          </c:extLst>
        </c:ser>
        <c:dLbls>
          <c:showLegendKey val="0"/>
          <c:showVal val="0"/>
          <c:showCatName val="0"/>
          <c:showSerName val="0"/>
          <c:showPercent val="0"/>
          <c:showBubbleSize val="0"/>
        </c:dLbls>
        <c:marker val="1"/>
        <c:smooth val="0"/>
        <c:axId val="90948736"/>
        <c:axId val="90950656"/>
      </c:lineChart>
      <c:catAx>
        <c:axId val="90948736"/>
        <c:scaling>
          <c:orientation val="minMax"/>
        </c:scaling>
        <c:delete val="1"/>
        <c:axPos val="b"/>
        <c:numFmt formatCode="General" sourceLinked="1"/>
        <c:majorTickMark val="none"/>
        <c:minorTickMark val="none"/>
        <c:tickLblPos val="none"/>
        <c:crossAx val="90950656"/>
        <c:crosses val="autoZero"/>
        <c:auto val="1"/>
        <c:lblAlgn val="ctr"/>
        <c:lblOffset val="100"/>
        <c:noMultiLvlLbl val="1"/>
      </c:catAx>
      <c:valAx>
        <c:axId val="909506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09487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31.4</c:v>
                </c:pt>
                <c:pt idx="1">
                  <c:v>31.44</c:v>
                </c:pt>
                <c:pt idx="2">
                  <c:v>31.35</c:v>
                </c:pt>
                <c:pt idx="3">
                  <c:v>31.67</c:v>
                </c:pt>
                <c:pt idx="4">
                  <c:v>32.86</c:v>
                </c:pt>
              </c:numCache>
            </c:numRef>
          </c:val>
          <c:extLst xmlns:c16r2="http://schemas.microsoft.com/office/drawing/2015/06/chart">
            <c:ext xmlns:c16="http://schemas.microsoft.com/office/drawing/2014/chart" uri="{C3380CC4-5D6E-409C-BE32-E72D297353CC}">
              <c16:uniqueId val="{00000000-BAC4-4DBF-A2AF-C47F09F096DD}"/>
            </c:ext>
          </c:extLst>
        </c:ser>
        <c:dLbls>
          <c:showLegendKey val="0"/>
          <c:showVal val="0"/>
          <c:showCatName val="0"/>
          <c:showSerName val="0"/>
          <c:showPercent val="0"/>
          <c:showBubbleSize val="0"/>
        </c:dLbls>
        <c:gapWidth val="150"/>
        <c:axId val="90997504"/>
        <c:axId val="9099942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xmlns:c16r2="http://schemas.microsoft.com/office/drawing/2015/06/chart">
            <c:ext xmlns:c16="http://schemas.microsoft.com/office/drawing/2014/chart" uri="{C3380CC4-5D6E-409C-BE32-E72D297353CC}">
              <c16:uniqueId val="{00000001-BAC4-4DBF-A2AF-C47F09F096DD}"/>
            </c:ext>
          </c:extLst>
        </c:ser>
        <c:dLbls>
          <c:showLegendKey val="0"/>
          <c:showVal val="0"/>
          <c:showCatName val="0"/>
          <c:showSerName val="0"/>
          <c:showPercent val="0"/>
          <c:showBubbleSize val="0"/>
        </c:dLbls>
        <c:marker val="1"/>
        <c:smooth val="0"/>
        <c:axId val="90997504"/>
        <c:axId val="90999424"/>
      </c:lineChart>
      <c:catAx>
        <c:axId val="90997504"/>
        <c:scaling>
          <c:orientation val="minMax"/>
        </c:scaling>
        <c:delete val="1"/>
        <c:axPos val="b"/>
        <c:numFmt formatCode="General" sourceLinked="1"/>
        <c:majorTickMark val="none"/>
        <c:minorTickMark val="none"/>
        <c:tickLblPos val="none"/>
        <c:crossAx val="90999424"/>
        <c:crosses val="autoZero"/>
        <c:auto val="1"/>
        <c:lblAlgn val="ctr"/>
        <c:lblOffset val="100"/>
        <c:noMultiLvlLbl val="1"/>
      </c:catAx>
      <c:valAx>
        <c:axId val="909994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09975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64.099999999999994</c:v>
                </c:pt>
                <c:pt idx="1">
                  <c:v>62.1</c:v>
                </c:pt>
                <c:pt idx="2">
                  <c:v>65.14</c:v>
                </c:pt>
                <c:pt idx="3">
                  <c:v>67.52</c:v>
                </c:pt>
                <c:pt idx="4">
                  <c:v>30.48</c:v>
                </c:pt>
              </c:numCache>
            </c:numRef>
          </c:val>
          <c:extLst xmlns:c16r2="http://schemas.microsoft.com/office/drawing/2015/06/chart">
            <c:ext xmlns:c16="http://schemas.microsoft.com/office/drawing/2014/chart" uri="{C3380CC4-5D6E-409C-BE32-E72D297353CC}">
              <c16:uniqueId val="{00000000-233B-40E1-95E0-C55E98C4B6FD}"/>
            </c:ext>
          </c:extLst>
        </c:ser>
        <c:dLbls>
          <c:showLegendKey val="0"/>
          <c:showVal val="0"/>
          <c:showCatName val="0"/>
          <c:showSerName val="0"/>
          <c:showPercent val="0"/>
          <c:showBubbleSize val="0"/>
        </c:dLbls>
        <c:gapWidth val="150"/>
        <c:axId val="91054080"/>
        <c:axId val="9105600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xmlns:c16r2="http://schemas.microsoft.com/office/drawing/2015/06/chart">
            <c:ext xmlns:c16="http://schemas.microsoft.com/office/drawing/2014/chart" uri="{C3380CC4-5D6E-409C-BE32-E72D297353CC}">
              <c16:uniqueId val="{00000001-233B-40E1-95E0-C55E98C4B6FD}"/>
            </c:ext>
          </c:extLst>
        </c:ser>
        <c:dLbls>
          <c:showLegendKey val="0"/>
          <c:showVal val="0"/>
          <c:showCatName val="0"/>
          <c:showSerName val="0"/>
          <c:showPercent val="0"/>
          <c:showBubbleSize val="0"/>
        </c:dLbls>
        <c:marker val="1"/>
        <c:smooth val="0"/>
        <c:axId val="91054080"/>
        <c:axId val="91056000"/>
      </c:lineChart>
      <c:catAx>
        <c:axId val="91054080"/>
        <c:scaling>
          <c:orientation val="minMax"/>
        </c:scaling>
        <c:delete val="1"/>
        <c:axPos val="b"/>
        <c:numFmt formatCode="General" sourceLinked="1"/>
        <c:majorTickMark val="none"/>
        <c:minorTickMark val="none"/>
        <c:tickLblPos val="none"/>
        <c:crossAx val="91056000"/>
        <c:crosses val="autoZero"/>
        <c:auto val="1"/>
        <c:lblAlgn val="ctr"/>
        <c:lblOffset val="100"/>
        <c:noMultiLvlLbl val="1"/>
      </c:catAx>
      <c:valAx>
        <c:axId val="91056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10540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75.099999999999994</c:v>
                </c:pt>
                <c:pt idx="1">
                  <c:v>75.099999999999994</c:v>
                </c:pt>
                <c:pt idx="2">
                  <c:v>74.62</c:v>
                </c:pt>
                <c:pt idx="3">
                  <c:v>74.62</c:v>
                </c:pt>
                <c:pt idx="4">
                  <c:v>37.31</c:v>
                </c:pt>
              </c:numCache>
            </c:numRef>
          </c:val>
          <c:extLst xmlns:c16r2="http://schemas.microsoft.com/office/drawing/2015/06/chart">
            <c:ext xmlns:c16="http://schemas.microsoft.com/office/drawing/2014/chart" uri="{C3380CC4-5D6E-409C-BE32-E72D297353CC}">
              <c16:uniqueId val="{00000000-951D-459E-8752-E37B15A20038}"/>
            </c:ext>
          </c:extLst>
        </c:ser>
        <c:dLbls>
          <c:showLegendKey val="0"/>
          <c:showVal val="0"/>
          <c:showCatName val="0"/>
          <c:showSerName val="0"/>
          <c:showPercent val="0"/>
          <c:showBubbleSize val="0"/>
        </c:dLbls>
        <c:gapWidth val="150"/>
        <c:axId val="91101056"/>
        <c:axId val="9111142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xmlns:c16r2="http://schemas.microsoft.com/office/drawing/2015/06/chart">
            <c:ext xmlns:c16="http://schemas.microsoft.com/office/drawing/2014/chart" uri="{C3380CC4-5D6E-409C-BE32-E72D297353CC}">
              <c16:uniqueId val="{00000001-951D-459E-8752-E37B15A20038}"/>
            </c:ext>
          </c:extLst>
        </c:ser>
        <c:dLbls>
          <c:showLegendKey val="0"/>
          <c:showVal val="0"/>
          <c:showCatName val="0"/>
          <c:showSerName val="0"/>
          <c:showPercent val="0"/>
          <c:showBubbleSize val="0"/>
        </c:dLbls>
        <c:marker val="1"/>
        <c:smooth val="0"/>
        <c:axId val="91101056"/>
        <c:axId val="91111424"/>
      </c:lineChart>
      <c:catAx>
        <c:axId val="91101056"/>
        <c:scaling>
          <c:orientation val="minMax"/>
        </c:scaling>
        <c:delete val="1"/>
        <c:axPos val="b"/>
        <c:numFmt formatCode="General" sourceLinked="1"/>
        <c:majorTickMark val="none"/>
        <c:minorTickMark val="none"/>
        <c:tickLblPos val="none"/>
        <c:crossAx val="91111424"/>
        <c:crosses val="autoZero"/>
        <c:auto val="1"/>
        <c:lblAlgn val="ctr"/>
        <c:lblOffset val="100"/>
        <c:noMultiLvlLbl val="1"/>
      </c:catAx>
      <c:valAx>
        <c:axId val="911114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11010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PF1" zoomScaleNormal="100" workbookViewId="0">
      <selection activeCell="TQ21" sqref="TQ2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岡山県　井原市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4200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1280</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51.7</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7</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1567</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9" t="s">
        <v>106</v>
      </c>
      <c r="SN16" s="160"/>
      <c r="SO16" s="160"/>
      <c r="SP16" s="160"/>
      <c r="SQ16" s="160"/>
      <c r="SR16" s="160"/>
      <c r="SS16" s="160"/>
      <c r="ST16" s="160"/>
      <c r="SU16" s="160"/>
      <c r="SV16" s="160"/>
      <c r="SW16" s="160"/>
      <c r="SX16" s="160"/>
      <c r="SY16" s="160"/>
      <c r="SZ16" s="160"/>
      <c r="TA16" s="161"/>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59"/>
      <c r="SN17" s="160"/>
      <c r="SO17" s="160"/>
      <c r="SP17" s="160"/>
      <c r="SQ17" s="160"/>
      <c r="SR17" s="160"/>
      <c r="SS17" s="160"/>
      <c r="ST17" s="160"/>
      <c r="SU17" s="160"/>
      <c r="SV17" s="160"/>
      <c r="SW17" s="160"/>
      <c r="SX17" s="160"/>
      <c r="SY17" s="160"/>
      <c r="SZ17" s="160"/>
      <c r="TA17" s="161"/>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59"/>
      <c r="SN18" s="160"/>
      <c r="SO18" s="160"/>
      <c r="SP18" s="160"/>
      <c r="SQ18" s="160"/>
      <c r="SR18" s="160"/>
      <c r="SS18" s="160"/>
      <c r="ST18" s="160"/>
      <c r="SU18" s="160"/>
      <c r="SV18" s="160"/>
      <c r="SW18" s="160"/>
      <c r="SX18" s="160"/>
      <c r="SY18" s="160"/>
      <c r="SZ18" s="160"/>
      <c r="TA18" s="161"/>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59"/>
      <c r="SN19" s="160"/>
      <c r="SO19" s="160"/>
      <c r="SP19" s="160"/>
      <c r="SQ19" s="160"/>
      <c r="SR19" s="160"/>
      <c r="SS19" s="160"/>
      <c r="ST19" s="160"/>
      <c r="SU19" s="160"/>
      <c r="SV19" s="160"/>
      <c r="SW19" s="160"/>
      <c r="SX19" s="160"/>
      <c r="SY19" s="160"/>
      <c r="SZ19" s="160"/>
      <c r="TA19" s="161"/>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59"/>
      <c r="SN20" s="160"/>
      <c r="SO20" s="160"/>
      <c r="SP20" s="160"/>
      <c r="SQ20" s="160"/>
      <c r="SR20" s="160"/>
      <c r="SS20" s="160"/>
      <c r="ST20" s="160"/>
      <c r="SU20" s="160"/>
      <c r="SV20" s="160"/>
      <c r="SW20" s="160"/>
      <c r="SX20" s="160"/>
      <c r="SY20" s="160"/>
      <c r="SZ20" s="160"/>
      <c r="TA20" s="161"/>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59"/>
      <c r="SN21" s="160"/>
      <c r="SO21" s="160"/>
      <c r="SP21" s="160"/>
      <c r="SQ21" s="160"/>
      <c r="SR21" s="160"/>
      <c r="SS21" s="160"/>
      <c r="ST21" s="160"/>
      <c r="SU21" s="160"/>
      <c r="SV21" s="160"/>
      <c r="SW21" s="160"/>
      <c r="SX21" s="160"/>
      <c r="SY21" s="160"/>
      <c r="SZ21" s="160"/>
      <c r="TA21" s="161"/>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59"/>
      <c r="SN22" s="160"/>
      <c r="SO22" s="160"/>
      <c r="SP22" s="160"/>
      <c r="SQ22" s="160"/>
      <c r="SR22" s="160"/>
      <c r="SS22" s="160"/>
      <c r="ST22" s="160"/>
      <c r="SU22" s="160"/>
      <c r="SV22" s="160"/>
      <c r="SW22" s="160"/>
      <c r="SX22" s="160"/>
      <c r="SY22" s="160"/>
      <c r="SZ22" s="160"/>
      <c r="TA22" s="161"/>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59"/>
      <c r="SN23" s="160"/>
      <c r="SO23" s="160"/>
      <c r="SP23" s="160"/>
      <c r="SQ23" s="160"/>
      <c r="SR23" s="160"/>
      <c r="SS23" s="160"/>
      <c r="ST23" s="160"/>
      <c r="SU23" s="160"/>
      <c r="SV23" s="160"/>
      <c r="SW23" s="160"/>
      <c r="SX23" s="160"/>
      <c r="SY23" s="160"/>
      <c r="SZ23" s="160"/>
      <c r="TA23" s="161"/>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59"/>
      <c r="SN24" s="160"/>
      <c r="SO24" s="160"/>
      <c r="SP24" s="160"/>
      <c r="SQ24" s="160"/>
      <c r="SR24" s="160"/>
      <c r="SS24" s="160"/>
      <c r="ST24" s="160"/>
      <c r="SU24" s="160"/>
      <c r="SV24" s="160"/>
      <c r="SW24" s="160"/>
      <c r="SX24" s="160"/>
      <c r="SY24" s="160"/>
      <c r="SZ24" s="160"/>
      <c r="TA24" s="161"/>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59"/>
      <c r="SN25" s="160"/>
      <c r="SO25" s="160"/>
      <c r="SP25" s="160"/>
      <c r="SQ25" s="160"/>
      <c r="SR25" s="160"/>
      <c r="SS25" s="160"/>
      <c r="ST25" s="160"/>
      <c r="SU25" s="160"/>
      <c r="SV25" s="160"/>
      <c r="SW25" s="160"/>
      <c r="SX25" s="160"/>
      <c r="SY25" s="160"/>
      <c r="SZ25" s="160"/>
      <c r="TA25" s="161"/>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59"/>
      <c r="SN26" s="160"/>
      <c r="SO26" s="160"/>
      <c r="SP26" s="160"/>
      <c r="SQ26" s="160"/>
      <c r="SR26" s="160"/>
      <c r="SS26" s="160"/>
      <c r="ST26" s="160"/>
      <c r="SU26" s="160"/>
      <c r="SV26" s="160"/>
      <c r="SW26" s="160"/>
      <c r="SX26" s="160"/>
      <c r="SY26" s="160"/>
      <c r="SZ26" s="160"/>
      <c r="TA26" s="161"/>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59"/>
      <c r="SN27" s="160"/>
      <c r="SO27" s="160"/>
      <c r="SP27" s="160"/>
      <c r="SQ27" s="160"/>
      <c r="SR27" s="160"/>
      <c r="SS27" s="160"/>
      <c r="ST27" s="160"/>
      <c r="SU27" s="160"/>
      <c r="SV27" s="160"/>
      <c r="SW27" s="160"/>
      <c r="SX27" s="160"/>
      <c r="SY27" s="160"/>
      <c r="SZ27" s="160"/>
      <c r="TA27" s="161"/>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59"/>
      <c r="SN28" s="160"/>
      <c r="SO28" s="160"/>
      <c r="SP28" s="160"/>
      <c r="SQ28" s="160"/>
      <c r="SR28" s="160"/>
      <c r="SS28" s="160"/>
      <c r="ST28" s="160"/>
      <c r="SU28" s="160"/>
      <c r="SV28" s="160"/>
      <c r="SW28" s="160"/>
      <c r="SX28" s="160"/>
      <c r="SY28" s="160"/>
      <c r="SZ28" s="160"/>
      <c r="TA28" s="161"/>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59"/>
      <c r="SN29" s="160"/>
      <c r="SO29" s="160"/>
      <c r="SP29" s="160"/>
      <c r="SQ29" s="160"/>
      <c r="SR29" s="160"/>
      <c r="SS29" s="160"/>
      <c r="ST29" s="160"/>
      <c r="SU29" s="160"/>
      <c r="SV29" s="160"/>
      <c r="SW29" s="160"/>
      <c r="SX29" s="160"/>
      <c r="SY29" s="160"/>
      <c r="SZ29" s="160"/>
      <c r="TA29" s="16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9"/>
      <c r="SN30" s="160"/>
      <c r="SO30" s="160"/>
      <c r="SP30" s="160"/>
      <c r="SQ30" s="160"/>
      <c r="SR30" s="160"/>
      <c r="SS30" s="160"/>
      <c r="ST30" s="160"/>
      <c r="SU30" s="160"/>
      <c r="SV30" s="160"/>
      <c r="SW30" s="160"/>
      <c r="SX30" s="160"/>
      <c r="SY30" s="160"/>
      <c r="SZ30" s="160"/>
      <c r="TA30" s="161"/>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H27</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H28</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H29</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H30</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R01</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H27</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H28</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H29</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H30</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R01</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H27</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H28</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H29</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H30</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R01</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H27</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H28</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H29</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H30</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R01</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159"/>
      <c r="SN31" s="160"/>
      <c r="SO31" s="160"/>
      <c r="SP31" s="160"/>
      <c r="SQ31" s="160"/>
      <c r="SR31" s="160"/>
      <c r="SS31" s="160"/>
      <c r="ST31" s="160"/>
      <c r="SU31" s="160"/>
      <c r="SV31" s="160"/>
      <c r="SW31" s="160"/>
      <c r="SX31" s="160"/>
      <c r="SY31" s="160"/>
      <c r="SZ31" s="160"/>
      <c r="TA31" s="161"/>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139.76</v>
      </c>
      <c r="Y32" s="107"/>
      <c r="Z32" s="107"/>
      <c r="AA32" s="107"/>
      <c r="AB32" s="107"/>
      <c r="AC32" s="107"/>
      <c r="AD32" s="107"/>
      <c r="AE32" s="107"/>
      <c r="AF32" s="107"/>
      <c r="AG32" s="107"/>
      <c r="AH32" s="107"/>
      <c r="AI32" s="107"/>
      <c r="AJ32" s="107"/>
      <c r="AK32" s="107"/>
      <c r="AL32" s="107"/>
      <c r="AM32" s="107"/>
      <c r="AN32" s="107"/>
      <c r="AO32" s="107"/>
      <c r="AP32" s="107"/>
      <c r="AQ32" s="108"/>
      <c r="AR32" s="106">
        <f>データ!U6</f>
        <v>139.36000000000001</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140.99</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141.41999999999999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134.21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517.5</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690.44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721.74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752.36</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847.94</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608.39</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546.74</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497.84</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443.1</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593.20000000000005</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59"/>
      <c r="SN32" s="160"/>
      <c r="SO32" s="160"/>
      <c r="SP32" s="160"/>
      <c r="SQ32" s="160"/>
      <c r="SR32" s="160"/>
      <c r="SS32" s="160"/>
      <c r="ST32" s="160"/>
      <c r="SU32" s="160"/>
      <c r="SV32" s="160"/>
      <c r="SW32" s="160"/>
      <c r="SX32" s="160"/>
      <c r="SY32" s="160"/>
      <c r="SZ32" s="160"/>
      <c r="TA32" s="161"/>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59"/>
      <c r="SN33" s="160"/>
      <c r="SO33" s="160"/>
      <c r="SP33" s="160"/>
      <c r="SQ33" s="160"/>
      <c r="SR33" s="160"/>
      <c r="SS33" s="160"/>
      <c r="ST33" s="160"/>
      <c r="SU33" s="160"/>
      <c r="SV33" s="160"/>
      <c r="SW33" s="160"/>
      <c r="SX33" s="160"/>
      <c r="SY33" s="160"/>
      <c r="SZ33" s="160"/>
      <c r="TA33" s="161"/>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159"/>
      <c r="SN34" s="160"/>
      <c r="SO34" s="160"/>
      <c r="SP34" s="160"/>
      <c r="SQ34" s="160"/>
      <c r="SR34" s="160"/>
      <c r="SS34" s="160"/>
      <c r="ST34" s="160"/>
      <c r="SU34" s="160"/>
      <c r="SV34" s="160"/>
      <c r="SW34" s="160"/>
      <c r="SX34" s="160"/>
      <c r="SY34" s="160"/>
      <c r="SZ34" s="160"/>
      <c r="TA34" s="16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9"/>
      <c r="SN35" s="160"/>
      <c r="SO35" s="160"/>
      <c r="SP35" s="160"/>
      <c r="SQ35" s="160"/>
      <c r="SR35" s="160"/>
      <c r="SS35" s="160"/>
      <c r="ST35" s="160"/>
      <c r="SU35" s="160"/>
      <c r="SV35" s="160"/>
      <c r="SW35" s="160"/>
      <c r="SX35" s="160"/>
      <c r="SY35" s="160"/>
      <c r="SZ35" s="160"/>
      <c r="TA35" s="16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9"/>
      <c r="SN36" s="160"/>
      <c r="SO36" s="160"/>
      <c r="SP36" s="160"/>
      <c r="SQ36" s="160"/>
      <c r="SR36" s="160"/>
      <c r="SS36" s="160"/>
      <c r="ST36" s="160"/>
      <c r="SU36" s="160"/>
      <c r="SV36" s="160"/>
      <c r="SW36" s="160"/>
      <c r="SX36" s="160"/>
      <c r="SY36" s="160"/>
      <c r="SZ36" s="160"/>
      <c r="TA36" s="16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9"/>
      <c r="SN37" s="160"/>
      <c r="SO37" s="160"/>
      <c r="SP37" s="160"/>
      <c r="SQ37" s="160"/>
      <c r="SR37" s="160"/>
      <c r="SS37" s="160"/>
      <c r="ST37" s="160"/>
      <c r="SU37" s="160"/>
      <c r="SV37" s="160"/>
      <c r="SW37" s="160"/>
      <c r="SX37" s="160"/>
      <c r="SY37" s="160"/>
      <c r="SZ37" s="160"/>
      <c r="TA37" s="16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9"/>
      <c r="SN38" s="160"/>
      <c r="SO38" s="160"/>
      <c r="SP38" s="160"/>
      <c r="SQ38" s="160"/>
      <c r="SR38" s="160"/>
      <c r="SS38" s="160"/>
      <c r="ST38" s="160"/>
      <c r="SU38" s="160"/>
      <c r="SV38" s="160"/>
      <c r="SW38" s="160"/>
      <c r="SX38" s="160"/>
      <c r="SY38" s="160"/>
      <c r="SZ38" s="160"/>
      <c r="TA38" s="16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9"/>
      <c r="SN39" s="160"/>
      <c r="SO39" s="160"/>
      <c r="SP39" s="160"/>
      <c r="SQ39" s="160"/>
      <c r="SR39" s="160"/>
      <c r="SS39" s="160"/>
      <c r="ST39" s="160"/>
      <c r="SU39" s="160"/>
      <c r="SV39" s="160"/>
      <c r="SW39" s="160"/>
      <c r="SX39" s="160"/>
      <c r="SY39" s="160"/>
      <c r="SZ39" s="160"/>
      <c r="TA39" s="161"/>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59"/>
      <c r="SN40" s="160"/>
      <c r="SO40" s="160"/>
      <c r="SP40" s="160"/>
      <c r="SQ40" s="160"/>
      <c r="SR40" s="160"/>
      <c r="SS40" s="160"/>
      <c r="ST40" s="160"/>
      <c r="SU40" s="160"/>
      <c r="SV40" s="160"/>
      <c r="SW40" s="160"/>
      <c r="SX40" s="160"/>
      <c r="SY40" s="160"/>
      <c r="SZ40" s="160"/>
      <c r="TA40" s="161"/>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59"/>
      <c r="SN41" s="160"/>
      <c r="SO41" s="160"/>
      <c r="SP41" s="160"/>
      <c r="SQ41" s="160"/>
      <c r="SR41" s="160"/>
      <c r="SS41" s="160"/>
      <c r="ST41" s="160"/>
      <c r="SU41" s="160"/>
      <c r="SV41" s="160"/>
      <c r="SW41" s="160"/>
      <c r="SX41" s="160"/>
      <c r="SY41" s="160"/>
      <c r="SZ41" s="160"/>
      <c r="TA41" s="161"/>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59"/>
      <c r="SN42" s="160"/>
      <c r="SO42" s="160"/>
      <c r="SP42" s="160"/>
      <c r="SQ42" s="160"/>
      <c r="SR42" s="160"/>
      <c r="SS42" s="160"/>
      <c r="ST42" s="160"/>
      <c r="SU42" s="160"/>
      <c r="SV42" s="160"/>
      <c r="SW42" s="160"/>
      <c r="SX42" s="160"/>
      <c r="SY42" s="160"/>
      <c r="SZ42" s="160"/>
      <c r="TA42" s="161"/>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59"/>
      <c r="SN43" s="160"/>
      <c r="SO43" s="160"/>
      <c r="SP43" s="160"/>
      <c r="SQ43" s="160"/>
      <c r="SR43" s="160"/>
      <c r="SS43" s="160"/>
      <c r="ST43" s="160"/>
      <c r="SU43" s="160"/>
      <c r="SV43" s="160"/>
      <c r="SW43" s="160"/>
      <c r="SX43" s="160"/>
      <c r="SY43" s="160"/>
      <c r="SZ43" s="160"/>
      <c r="TA43" s="161"/>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59"/>
      <c r="SN44" s="160"/>
      <c r="SO44" s="160"/>
      <c r="SP44" s="160"/>
      <c r="SQ44" s="160"/>
      <c r="SR44" s="160"/>
      <c r="SS44" s="160"/>
      <c r="ST44" s="160"/>
      <c r="SU44" s="160"/>
      <c r="SV44" s="160"/>
      <c r="SW44" s="160"/>
      <c r="SX44" s="160"/>
      <c r="SY44" s="160"/>
      <c r="SZ44" s="160"/>
      <c r="TA44" s="161"/>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62"/>
      <c r="SN45" s="163"/>
      <c r="SO45" s="163"/>
      <c r="SP45" s="163"/>
      <c r="SQ45" s="163"/>
      <c r="SR45" s="163"/>
      <c r="SS45" s="163"/>
      <c r="ST45" s="163"/>
      <c r="SU45" s="163"/>
      <c r="SV45" s="163"/>
      <c r="SW45" s="163"/>
      <c r="SX45" s="163"/>
      <c r="SY45" s="163"/>
      <c r="SZ45" s="163"/>
      <c r="TA45" s="164"/>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H27</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H28</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H29</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H30</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R01</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H27</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H28</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H29</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H30</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R01</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H27</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H28</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H29</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H30</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R01</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H27</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H28</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H29</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H30</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R01</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143.65</v>
      </c>
      <c r="Y55" s="107"/>
      <c r="Z55" s="107"/>
      <c r="AA55" s="107"/>
      <c r="AB55" s="107"/>
      <c r="AC55" s="107"/>
      <c r="AD55" s="107"/>
      <c r="AE55" s="107"/>
      <c r="AF55" s="107"/>
      <c r="AG55" s="107"/>
      <c r="AH55" s="107"/>
      <c r="AI55" s="107"/>
      <c r="AJ55" s="107"/>
      <c r="AK55" s="107"/>
      <c r="AL55" s="107"/>
      <c r="AM55" s="107"/>
      <c r="AN55" s="107"/>
      <c r="AO55" s="107"/>
      <c r="AP55" s="107"/>
      <c r="AQ55" s="108"/>
      <c r="AR55" s="106">
        <f>データ!BM6</f>
        <v>143.32</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145.31</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146.30000000000001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137.77000000000001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31.4</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31.44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31.35</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31.67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32.86</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64.099999999999994</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62.1</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65.14</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67.52</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30.48</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75.099999999999994</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75.099999999999994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74.62</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74.62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37.31</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H27</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H28</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H29</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H30</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R01</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H27</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H28</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H29</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H30</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R01</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H27</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H28</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H29</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H30</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R01</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37.54</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40.6</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43.68</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46.72</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44.09</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0</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0</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0</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0</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0</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53.92</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53.32</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53.4</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53.49</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54.3</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3.4</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3.56</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3.46</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3.28</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4.66</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0.19</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0.06</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0.13</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0.02</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0.06</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【119.03】</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【25.49】</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【420.52】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【238.81】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【115.00】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【18.60】</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【55.21】</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【77.39】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【59.23】</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【47.77】</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【0.34】</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0gwuRjpSmD/1N0peHP2r968jH14R5E7SQa+UK/5LgPm/WgPt1COhYC6w1Us1aapbW25l4nSU0itNEfKJaT2SQ==" saltValue="QmFU4Me1kpKT4ndFAPpAS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139.76</v>
      </c>
      <c r="U6" s="52">
        <f>U7</f>
        <v>139.36000000000001</v>
      </c>
      <c r="V6" s="52">
        <f>V7</f>
        <v>140.99</v>
      </c>
      <c r="W6" s="52">
        <f>W7</f>
        <v>141.41999999999999</v>
      </c>
      <c r="X6" s="52">
        <f t="shared" si="3"/>
        <v>134.21</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517.5</v>
      </c>
      <c r="AQ6" s="52">
        <f>AQ7</f>
        <v>690.44</v>
      </c>
      <c r="AR6" s="52">
        <f>AR7</f>
        <v>721.74</v>
      </c>
      <c r="AS6" s="52">
        <f>AS7</f>
        <v>752.36</v>
      </c>
      <c r="AT6" s="52">
        <f t="shared" si="3"/>
        <v>847.94</v>
      </c>
      <c r="AU6" s="52">
        <f t="shared" si="3"/>
        <v>742.59</v>
      </c>
      <c r="AV6" s="52">
        <f t="shared" si="3"/>
        <v>549.77</v>
      </c>
      <c r="AW6" s="52">
        <f t="shared" si="3"/>
        <v>730.25</v>
      </c>
      <c r="AX6" s="52">
        <f t="shared" si="3"/>
        <v>868.31</v>
      </c>
      <c r="AY6" s="52">
        <f t="shared" si="3"/>
        <v>732.52</v>
      </c>
      <c r="AZ6" s="50" t="str">
        <f>IF(AZ7="-","【-】","【"&amp;SUBSTITUTE(TEXT(AZ7,"#,##0.00"),"-","△")&amp;"】")</f>
        <v>【420.52】</v>
      </c>
      <c r="BA6" s="52">
        <f t="shared" si="3"/>
        <v>608.39</v>
      </c>
      <c r="BB6" s="52">
        <f>BB7</f>
        <v>546.74</v>
      </c>
      <c r="BC6" s="52">
        <f>BC7</f>
        <v>497.84</v>
      </c>
      <c r="BD6" s="52">
        <f>BD7</f>
        <v>443.1</v>
      </c>
      <c r="BE6" s="52">
        <f t="shared" si="3"/>
        <v>593.20000000000005</v>
      </c>
      <c r="BF6" s="52">
        <f t="shared" si="3"/>
        <v>430.97</v>
      </c>
      <c r="BG6" s="52">
        <f t="shared" si="3"/>
        <v>536.28</v>
      </c>
      <c r="BH6" s="52">
        <f t="shared" si="3"/>
        <v>514.66</v>
      </c>
      <c r="BI6" s="52">
        <f t="shared" si="3"/>
        <v>504.81</v>
      </c>
      <c r="BJ6" s="52">
        <f t="shared" si="3"/>
        <v>498.01</v>
      </c>
      <c r="BK6" s="50" t="str">
        <f>IF(BK7="-","【-】","【"&amp;SUBSTITUTE(TEXT(BK7,"#,##0.00"),"-","△")&amp;"】")</f>
        <v>【238.81】</v>
      </c>
      <c r="BL6" s="52">
        <f t="shared" si="3"/>
        <v>143.65</v>
      </c>
      <c r="BM6" s="52">
        <f>BM7</f>
        <v>143.32</v>
      </c>
      <c r="BN6" s="52">
        <f>BN7</f>
        <v>145.31</v>
      </c>
      <c r="BO6" s="52">
        <f>BO7</f>
        <v>146.30000000000001</v>
      </c>
      <c r="BP6" s="52">
        <f t="shared" si="3"/>
        <v>137.77000000000001</v>
      </c>
      <c r="BQ6" s="52">
        <f t="shared" si="3"/>
        <v>100.16</v>
      </c>
      <c r="BR6" s="52">
        <f t="shared" si="3"/>
        <v>100.54</v>
      </c>
      <c r="BS6" s="52">
        <f t="shared" si="3"/>
        <v>95.99</v>
      </c>
      <c r="BT6" s="52">
        <f t="shared" si="3"/>
        <v>94.91</v>
      </c>
      <c r="BU6" s="52">
        <f t="shared" si="3"/>
        <v>90.22</v>
      </c>
      <c r="BV6" s="50" t="str">
        <f>IF(BV7="-","【-】","【"&amp;SUBSTITUTE(TEXT(BV7,"#,##0.00"),"-","△")&amp;"】")</f>
        <v>【115.00】</v>
      </c>
      <c r="BW6" s="52">
        <f t="shared" si="3"/>
        <v>31.4</v>
      </c>
      <c r="BX6" s="52">
        <f>BX7</f>
        <v>31.44</v>
      </c>
      <c r="BY6" s="52">
        <f>BY7</f>
        <v>31.35</v>
      </c>
      <c r="BZ6" s="52">
        <f>BZ7</f>
        <v>31.67</v>
      </c>
      <c r="CA6" s="52">
        <f t="shared" si="3"/>
        <v>32.86</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64.099999999999994</v>
      </c>
      <c r="CI6" s="52">
        <f>CI7</f>
        <v>62.1</v>
      </c>
      <c r="CJ6" s="52">
        <f>CJ7</f>
        <v>65.14</v>
      </c>
      <c r="CK6" s="52">
        <f>CK7</f>
        <v>67.52</v>
      </c>
      <c r="CL6" s="52">
        <f t="shared" si="5"/>
        <v>30.48</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75.099999999999994</v>
      </c>
      <c r="CT6" s="52">
        <f>CT7</f>
        <v>75.099999999999994</v>
      </c>
      <c r="CU6" s="52">
        <f>CU7</f>
        <v>74.62</v>
      </c>
      <c r="CV6" s="52">
        <f>CV7</f>
        <v>74.62</v>
      </c>
      <c r="CW6" s="52">
        <f t="shared" si="6"/>
        <v>37.31</v>
      </c>
      <c r="CX6" s="52">
        <f t="shared" si="6"/>
        <v>52.54</v>
      </c>
      <c r="CY6" s="52">
        <f t="shared" si="6"/>
        <v>50.81</v>
      </c>
      <c r="CZ6" s="52">
        <f t="shared" si="6"/>
        <v>50.28</v>
      </c>
      <c r="DA6" s="52">
        <f t="shared" si="6"/>
        <v>51.42</v>
      </c>
      <c r="DB6" s="52">
        <f t="shared" si="6"/>
        <v>50.9</v>
      </c>
      <c r="DC6" s="50" t="str">
        <f>IF(DC7="-","【-】","【"&amp;SUBSTITUTE(TEXT(DC7,"#,##0.00"),"-","△")&amp;"】")</f>
        <v>【77.39】</v>
      </c>
      <c r="DD6" s="52">
        <f t="shared" ref="DD6:DM6" si="7">DD7</f>
        <v>37.54</v>
      </c>
      <c r="DE6" s="52">
        <f>DE7</f>
        <v>40.6</v>
      </c>
      <c r="DF6" s="52">
        <f>DF7</f>
        <v>43.68</v>
      </c>
      <c r="DG6" s="52">
        <f>DG7</f>
        <v>46.72</v>
      </c>
      <c r="DH6" s="52">
        <f t="shared" si="7"/>
        <v>44.09</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4200</v>
      </c>
      <c r="L7" s="54" t="s">
        <v>96</v>
      </c>
      <c r="M7" s="55">
        <v>1</v>
      </c>
      <c r="N7" s="55">
        <v>1280</v>
      </c>
      <c r="O7" s="56" t="s">
        <v>97</v>
      </c>
      <c r="P7" s="56">
        <v>51.7</v>
      </c>
      <c r="Q7" s="55">
        <v>7</v>
      </c>
      <c r="R7" s="55">
        <v>1567</v>
      </c>
      <c r="S7" s="54" t="s">
        <v>98</v>
      </c>
      <c r="T7" s="57">
        <v>139.76</v>
      </c>
      <c r="U7" s="57">
        <v>139.36000000000001</v>
      </c>
      <c r="V7" s="57">
        <v>140.99</v>
      </c>
      <c r="W7" s="57">
        <v>141.41999999999999</v>
      </c>
      <c r="X7" s="57">
        <v>134.21</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517.5</v>
      </c>
      <c r="AQ7" s="57">
        <v>690.44</v>
      </c>
      <c r="AR7" s="57">
        <v>721.74</v>
      </c>
      <c r="AS7" s="57">
        <v>752.36</v>
      </c>
      <c r="AT7" s="57">
        <v>847.94</v>
      </c>
      <c r="AU7" s="57">
        <v>742.59</v>
      </c>
      <c r="AV7" s="57">
        <v>549.77</v>
      </c>
      <c r="AW7" s="57">
        <v>730.25</v>
      </c>
      <c r="AX7" s="57">
        <v>868.31</v>
      </c>
      <c r="AY7" s="57">
        <v>732.52</v>
      </c>
      <c r="AZ7" s="57">
        <v>420.52</v>
      </c>
      <c r="BA7" s="57">
        <v>608.39</v>
      </c>
      <c r="BB7" s="57">
        <v>546.74</v>
      </c>
      <c r="BC7" s="57">
        <v>497.84</v>
      </c>
      <c r="BD7" s="57">
        <v>443.1</v>
      </c>
      <c r="BE7" s="57">
        <v>593.20000000000005</v>
      </c>
      <c r="BF7" s="57">
        <v>430.97</v>
      </c>
      <c r="BG7" s="57">
        <v>536.28</v>
      </c>
      <c r="BH7" s="57">
        <v>514.66</v>
      </c>
      <c r="BI7" s="57">
        <v>504.81</v>
      </c>
      <c r="BJ7" s="57">
        <v>498.01</v>
      </c>
      <c r="BK7" s="57">
        <v>238.81</v>
      </c>
      <c r="BL7" s="57">
        <v>143.65</v>
      </c>
      <c r="BM7" s="57">
        <v>143.32</v>
      </c>
      <c r="BN7" s="57">
        <v>145.31</v>
      </c>
      <c r="BO7" s="57">
        <v>146.30000000000001</v>
      </c>
      <c r="BP7" s="57">
        <v>137.77000000000001</v>
      </c>
      <c r="BQ7" s="57">
        <v>100.16</v>
      </c>
      <c r="BR7" s="57">
        <v>100.54</v>
      </c>
      <c r="BS7" s="57">
        <v>95.99</v>
      </c>
      <c r="BT7" s="57">
        <v>94.91</v>
      </c>
      <c r="BU7" s="57">
        <v>90.22</v>
      </c>
      <c r="BV7" s="57">
        <v>115</v>
      </c>
      <c r="BW7" s="57">
        <v>31.4</v>
      </c>
      <c r="BX7" s="57">
        <v>31.44</v>
      </c>
      <c r="BY7" s="57">
        <v>31.35</v>
      </c>
      <c r="BZ7" s="57">
        <v>31.67</v>
      </c>
      <c r="CA7" s="57">
        <v>32.86</v>
      </c>
      <c r="CB7" s="57">
        <v>42.5</v>
      </c>
      <c r="CC7" s="57">
        <v>42.19</v>
      </c>
      <c r="CD7" s="57">
        <v>44.55</v>
      </c>
      <c r="CE7" s="57">
        <v>47.36</v>
      </c>
      <c r="CF7" s="57">
        <v>49.94</v>
      </c>
      <c r="CG7" s="57">
        <v>18.600000000000001</v>
      </c>
      <c r="CH7" s="57">
        <v>64.099999999999994</v>
      </c>
      <c r="CI7" s="57">
        <v>62.1</v>
      </c>
      <c r="CJ7" s="57">
        <v>65.14</v>
      </c>
      <c r="CK7" s="57">
        <v>67.52</v>
      </c>
      <c r="CL7" s="57">
        <v>30.48</v>
      </c>
      <c r="CM7" s="57">
        <v>35.909999999999997</v>
      </c>
      <c r="CN7" s="57">
        <v>35.54</v>
      </c>
      <c r="CO7" s="57">
        <v>35.24</v>
      </c>
      <c r="CP7" s="57">
        <v>35.22</v>
      </c>
      <c r="CQ7" s="57">
        <v>34.92</v>
      </c>
      <c r="CR7" s="57">
        <v>55.21</v>
      </c>
      <c r="CS7" s="57">
        <v>75.099999999999994</v>
      </c>
      <c r="CT7" s="57">
        <v>75.099999999999994</v>
      </c>
      <c r="CU7" s="57">
        <v>74.62</v>
      </c>
      <c r="CV7" s="57">
        <v>74.62</v>
      </c>
      <c r="CW7" s="57">
        <v>37.31</v>
      </c>
      <c r="CX7" s="57">
        <v>52.54</v>
      </c>
      <c r="CY7" s="57">
        <v>50.81</v>
      </c>
      <c r="CZ7" s="57">
        <v>50.28</v>
      </c>
      <c r="DA7" s="57">
        <v>51.42</v>
      </c>
      <c r="DB7" s="57">
        <v>50.9</v>
      </c>
      <c r="DC7" s="57">
        <v>77.39</v>
      </c>
      <c r="DD7" s="57">
        <v>37.54</v>
      </c>
      <c r="DE7" s="57">
        <v>40.6</v>
      </c>
      <c r="DF7" s="57">
        <v>43.68</v>
      </c>
      <c r="DG7" s="57">
        <v>46.72</v>
      </c>
      <c r="DH7" s="57">
        <v>44.09</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139.76</v>
      </c>
      <c r="V11" s="65">
        <f>IF(U6="-",NA(),U6)</f>
        <v>139.36000000000001</v>
      </c>
      <c r="W11" s="65">
        <f>IF(V6="-",NA(),V6)</f>
        <v>140.99</v>
      </c>
      <c r="X11" s="65">
        <f>IF(W6="-",NA(),W6)</f>
        <v>141.41999999999999</v>
      </c>
      <c r="Y11" s="65">
        <f>IF(X6="-",NA(),X6)</f>
        <v>134.21</v>
      </c>
      <c r="AE11" s="64" t="s">
        <v>23</v>
      </c>
      <c r="AF11" s="65">
        <f>IF(AE6="-",NA(),AE6)</f>
        <v>0</v>
      </c>
      <c r="AG11" s="65">
        <f>IF(AF6="-",NA(),AF6)</f>
        <v>0</v>
      </c>
      <c r="AH11" s="65">
        <f>IF(AG6="-",NA(),AG6)</f>
        <v>0</v>
      </c>
      <c r="AI11" s="65">
        <f>IF(AH6="-",NA(),AH6)</f>
        <v>0</v>
      </c>
      <c r="AJ11" s="65">
        <f>IF(AI6="-",NA(),AI6)</f>
        <v>0</v>
      </c>
      <c r="AP11" s="64" t="s">
        <v>23</v>
      </c>
      <c r="AQ11" s="65">
        <f>IF(AP6="-",NA(),AP6)</f>
        <v>517.5</v>
      </c>
      <c r="AR11" s="65">
        <f>IF(AQ6="-",NA(),AQ6)</f>
        <v>690.44</v>
      </c>
      <c r="AS11" s="65">
        <f>IF(AR6="-",NA(),AR6)</f>
        <v>721.74</v>
      </c>
      <c r="AT11" s="65">
        <f>IF(AS6="-",NA(),AS6)</f>
        <v>752.36</v>
      </c>
      <c r="AU11" s="65">
        <f>IF(AT6="-",NA(),AT6)</f>
        <v>847.94</v>
      </c>
      <c r="BA11" s="64" t="s">
        <v>23</v>
      </c>
      <c r="BB11" s="65">
        <f>IF(BA6="-",NA(),BA6)</f>
        <v>608.39</v>
      </c>
      <c r="BC11" s="65">
        <f>IF(BB6="-",NA(),BB6)</f>
        <v>546.74</v>
      </c>
      <c r="BD11" s="65">
        <f>IF(BC6="-",NA(),BC6)</f>
        <v>497.84</v>
      </c>
      <c r="BE11" s="65">
        <f>IF(BD6="-",NA(),BD6)</f>
        <v>443.1</v>
      </c>
      <c r="BF11" s="65">
        <f>IF(BE6="-",NA(),BE6)</f>
        <v>593.20000000000005</v>
      </c>
      <c r="BL11" s="64" t="s">
        <v>23</v>
      </c>
      <c r="BM11" s="65">
        <f>IF(BL6="-",NA(),BL6)</f>
        <v>143.65</v>
      </c>
      <c r="BN11" s="65">
        <f>IF(BM6="-",NA(),BM6)</f>
        <v>143.32</v>
      </c>
      <c r="BO11" s="65">
        <f>IF(BN6="-",NA(),BN6)</f>
        <v>145.31</v>
      </c>
      <c r="BP11" s="65">
        <f>IF(BO6="-",NA(),BO6)</f>
        <v>146.30000000000001</v>
      </c>
      <c r="BQ11" s="65">
        <f>IF(BP6="-",NA(),BP6)</f>
        <v>137.77000000000001</v>
      </c>
      <c r="BW11" s="64" t="s">
        <v>23</v>
      </c>
      <c r="BX11" s="65">
        <f>IF(BW6="-",NA(),BW6)</f>
        <v>31.4</v>
      </c>
      <c r="BY11" s="65">
        <f>IF(BX6="-",NA(),BX6)</f>
        <v>31.44</v>
      </c>
      <c r="BZ11" s="65">
        <f>IF(BY6="-",NA(),BY6)</f>
        <v>31.35</v>
      </c>
      <c r="CA11" s="65">
        <f>IF(BZ6="-",NA(),BZ6)</f>
        <v>31.67</v>
      </c>
      <c r="CB11" s="65">
        <f>IF(CA6="-",NA(),CA6)</f>
        <v>32.86</v>
      </c>
      <c r="CH11" s="64" t="s">
        <v>23</v>
      </c>
      <c r="CI11" s="65">
        <f>IF(CH6="-",NA(),CH6)</f>
        <v>64.099999999999994</v>
      </c>
      <c r="CJ11" s="65">
        <f>IF(CI6="-",NA(),CI6)</f>
        <v>62.1</v>
      </c>
      <c r="CK11" s="65">
        <f>IF(CJ6="-",NA(),CJ6)</f>
        <v>65.14</v>
      </c>
      <c r="CL11" s="65">
        <f>IF(CK6="-",NA(),CK6)</f>
        <v>67.52</v>
      </c>
      <c r="CM11" s="65">
        <f>IF(CL6="-",NA(),CL6)</f>
        <v>30.48</v>
      </c>
      <c r="CS11" s="64" t="s">
        <v>23</v>
      </c>
      <c r="CT11" s="65">
        <f>IF(CS6="-",NA(),CS6)</f>
        <v>75.099999999999994</v>
      </c>
      <c r="CU11" s="65">
        <f>IF(CT6="-",NA(),CT6)</f>
        <v>75.099999999999994</v>
      </c>
      <c r="CV11" s="65">
        <f>IF(CU6="-",NA(),CU6)</f>
        <v>74.62</v>
      </c>
      <c r="CW11" s="65">
        <f>IF(CV6="-",NA(),CV6)</f>
        <v>74.62</v>
      </c>
      <c r="CX11" s="65">
        <f>IF(CW6="-",NA(),CW6)</f>
        <v>37.31</v>
      </c>
      <c r="DD11" s="64" t="s">
        <v>23</v>
      </c>
      <c r="DE11" s="65">
        <f>IF(DD6="-",NA(),DD6)</f>
        <v>37.54</v>
      </c>
      <c r="DF11" s="65">
        <f>IF(DE6="-",NA(),DE6)</f>
        <v>40.6</v>
      </c>
      <c r="DG11" s="65">
        <f>IF(DF6="-",NA(),DF6)</f>
        <v>43.68</v>
      </c>
      <c r="DH11" s="65">
        <f>IF(DG6="-",NA(),DG6)</f>
        <v>46.72</v>
      </c>
      <c r="DI11" s="65">
        <f>IF(DH6="-",NA(),DH6)</f>
        <v>44.09</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ibara</cp:lastModifiedBy>
  <cp:lastPrinted>2021-01-25T11:56:33Z</cp:lastPrinted>
  <dcterms:created xsi:type="dcterms:W3CDTF">2020-12-04T03:43:13Z</dcterms:created>
  <dcterms:modified xsi:type="dcterms:W3CDTF">2021-01-25T11:56:34Z</dcterms:modified>
  <cp:category/>
</cp:coreProperties>
</file>