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経営比較分析表\【１月18日（火）締切】公営企業に係る「経営比較分析表（令和２年度決算）」の分析等について（依頼）\井原市\下水道\"/>
    </mc:Choice>
  </mc:AlternateContent>
  <workbookProtection workbookAlgorithmName="SHA-512" workbookHashValue="89l5Q0ng5b8fjZuCQW1QHYTyT/F3v8TxjNd1qS+Jcx0OjLdZsNDcwws+PW5sc/CGZYYO4Qi8fd6dBlM6DOYRdQ==" workbookSaltValue="mApMiwGnzLEp9EdR2kzW5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AT8" i="4"/>
  <c r="AL8" i="4"/>
  <c r="W8" i="4"/>
  <c r="P8" i="4"/>
  <c r="I8" i="4"/>
  <c r="B6" i="4"/>
</calcChain>
</file>

<file path=xl/sharedStrings.xml><?xml version="1.0" encoding="utf-8"?>
<sst xmlns="http://schemas.openxmlformats.org/spreadsheetml/2006/main" count="320" uniqueCount="118">
  <si>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</si>
  <si>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</si>
  <si>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</si>
  <si>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</si>
  <si>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</si>
  <si>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</si>
  <si>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</si>
  <si>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</si>
  <si>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</si>
  <si>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</si>
  <si>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</si>
  <si>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</si>
  <si>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</si>
  <si>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</si>
  <si>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</si>
  <si>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</si>
  <si>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</si>
  <si>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</si>
  <si>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</si>
  <si>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</si>
  <si>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</si>
  <si>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</si>
  <si>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</si>
  <si>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</si>
  <si>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</si>
  <si>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</si>
  <si>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</si>
  <si>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</si>
  <si>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</si>
  <si>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</si>
  <si>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</si>
  <si>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</si>
  <si>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</si>
  <si>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</si>
  <si>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</si>
  <si>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</si>
  <si>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</si>
  <si>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</si>
  <si>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</si>
  <si>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</si>
  <si>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</si>
  <si>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</si>
  <si>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</si>
  <si>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</si>
  <si>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</si>
  <si>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</si>
  <si>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</si>
  <si>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</si>
  <si>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</si>
  <si>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</si>
  <si>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</si>
  <si>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</si>
  <si>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</si>
  <si>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</si>
  <si>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</si>
  <si>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</si>
  <si>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</si>
  <si>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</si>
  <si>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</si>
  <si>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</si>
  <si>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</si>
  <si>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</si>
  <si>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</si>
  <si>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</si>
  <si>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</si>
  <si>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</si>
  <si>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</si>
  <si>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</si>
  <si>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</si>
  <si>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</si>
  <si>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</si>
  <si>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</si>
  <si>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</si>
  <si>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</si>
  <si>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</si>
  <si>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</si>
  <si>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</si>
  <si>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</si>
  <si>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</si>
  <si>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</si>
  <si>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</si>
  <si>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</si>
  <si>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</si>
  <si>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</si>
  <si>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</si>
  <si>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</si>
  <si>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</si>
  <si>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</si>
  <si>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</si>
  <si>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</si>
  <si>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</si>
  <si>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</si>
  <si>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</si>
  <si>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</si>
  <si>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</si>
  <si>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</si>
  <si>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岡山県　井原市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</si>
  <si>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</si>
  <si>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</si>
  <si>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</si>
  <si>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</si>
  <si>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</si>
  <si>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</si>
  <si>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</si>
  <si>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</si>
  <si>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</si>
  <si>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</si>
  <si>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</si>
  <si>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</si>
  <si>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</si>
  <si>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</si>
  <si>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</si>
  <si>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</si>
  <si>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</si>
  <si>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</si>
  <si>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平成２１年度供用開始と設備が新しいため、既設管渠の事故等はなく、直近での老朽化対策は必要ないものと想定している。しかし、今後の老朽化等に対応するため、適宜ストックマネジメント事業を活用した管渠・マンホールの点検診断等を計画的に実施して必要がある。</t>
    <rPh sb="11" eb="13">
      <t>セツビ</t>
    </rPh>
    <rPh sb="14" eb="15">
      <t>アタラ</t>
    </rPh>
    <rPh sb="32" eb="34">
      <t>チョッキン</t>
    </rPh>
    <rPh sb="36" eb="39">
      <t>ロウキュウカ</t>
    </rPh>
    <rPh sb="39" eb="41">
      <t>タイサク</t>
    </rPh>
    <rPh sb="42" eb="44">
      <t>ヒツヨウ</t>
    </rPh>
    <rPh sb="49" eb="51">
      <t>ソウテイ</t>
    </rPh>
    <rPh sb="60" eb="62">
      <t>コンゴ</t>
    </rPh>
    <rPh sb="63" eb="66">
      <t>ロウキュウカ</t>
    </rPh>
    <rPh sb="66" eb="67">
      <t>トウ</t>
    </rPh>
    <rPh sb="68" eb="70">
      <t>タイオウ</t>
    </rPh>
    <rPh sb="75" eb="77">
      <t>テキギ</t>
    </rPh>
    <rPh sb="87" eb="89">
      <t>ジギョウ</t>
    </rPh>
    <rPh sb="90" eb="92">
      <t>カツヨウ</t>
    </rPh>
    <rPh sb="107" eb="108">
      <t>トウ</t>
    </rPh>
    <rPh sb="109" eb="111">
      <t>ケイカク</t>
    </rPh>
    <rPh sb="111" eb="112">
      <t>テキ</t>
    </rPh>
    <rPh sb="117" eb="119">
      <t>ヒツヨウ</t>
    </rPh>
    <phoneticPr fontId="4"/>
  </si>
  <si>
    <t>　令和２年度から地方公営企業として新たに事業運営を開始し、企業会計適用により経営状況の明確化を図った。計画的に管路整備を進めるとともに既存施設の長寿命化を図る必要があり、持続可能な経営の安定化を図るため、経費削減を継続的に行うとともに、下水道接続の推進など、財源確保に努める。</t>
    <rPh sb="1" eb="3">
      <t>レイワ</t>
    </rPh>
    <rPh sb="4" eb="5">
      <t>ネン</t>
    </rPh>
    <rPh sb="5" eb="6">
      <t>ド</t>
    </rPh>
    <rPh sb="8" eb="10">
      <t>チホウ</t>
    </rPh>
    <rPh sb="10" eb="12">
      <t>コウエイ</t>
    </rPh>
    <rPh sb="12" eb="14">
      <t>キギョウ</t>
    </rPh>
    <rPh sb="17" eb="18">
      <t>アラ</t>
    </rPh>
    <rPh sb="20" eb="22">
      <t>ジギョウ</t>
    </rPh>
    <rPh sb="22" eb="24">
      <t>ウンエイ</t>
    </rPh>
    <rPh sb="25" eb="27">
      <t>カイシ</t>
    </rPh>
    <rPh sb="29" eb="31">
      <t>キギョウ</t>
    </rPh>
    <rPh sb="31" eb="33">
      <t>カイケイ</t>
    </rPh>
    <rPh sb="33" eb="35">
      <t>テキヨウ</t>
    </rPh>
    <rPh sb="38" eb="40">
      <t>ケイエイ</t>
    </rPh>
    <rPh sb="40" eb="42">
      <t>ジョウキョウ</t>
    </rPh>
    <rPh sb="43" eb="46">
      <t>メイカクカ</t>
    </rPh>
    <rPh sb="47" eb="48">
      <t>ハカ</t>
    </rPh>
    <rPh sb="60" eb="61">
      <t>スス</t>
    </rPh>
    <rPh sb="67" eb="69">
      <t>キゾン</t>
    </rPh>
    <rPh sb="69" eb="71">
      <t>シセツ</t>
    </rPh>
    <rPh sb="72" eb="76">
      <t>チョウジュミョウカ</t>
    </rPh>
    <rPh sb="77" eb="78">
      <t>ハカ</t>
    </rPh>
    <rPh sb="79" eb="81">
      <t>ヒツヨウ</t>
    </rPh>
    <rPh sb="85" eb="87">
      <t>ジゾク</t>
    </rPh>
    <rPh sb="87" eb="89">
      <t>カノウ</t>
    </rPh>
    <rPh sb="90" eb="92">
      <t>ケイエイ</t>
    </rPh>
    <rPh sb="93" eb="96">
      <t>アンテイカ</t>
    </rPh>
    <rPh sb="97" eb="98">
      <t>ハカ</t>
    </rPh>
    <rPh sb="102" eb="104">
      <t>ケイヒ</t>
    </rPh>
    <rPh sb="104" eb="106">
      <t>サクゲン</t>
    </rPh>
    <rPh sb="134" eb="135">
      <t>ツト</t>
    </rPh>
    <phoneticPr fontId="4"/>
  </si>
  <si>
    <r>
      <t>　経常収支比率（グラフ①）は、類似団体平均値及び100％を上回る経営状態であるが、一般会計補助金に依存しており、健全な経営状態とはいえない。
　流動比率（グラフ③）は、類似団体平均値を下回っているが、流動負債については、企業債が大半を占めており、その他負債については、一定の支払い能力は有している。
　経費回収率（グラフ⑤）は、類似団体平均値</t>
    </r>
    <r>
      <rPr>
        <sz val="11"/>
        <color theme="1"/>
        <rFont val="ＭＳ ゴシック"/>
        <family val="3"/>
        <charset val="128"/>
      </rPr>
      <t>を大きく上回っているが、これは公共下水道と処理場を共有しているためであり、汚水処理原価（グラフ⑥）が類似団体平均</t>
    </r>
    <r>
      <rPr>
        <sz val="11"/>
        <color rgb="FFFF0000"/>
        <rFont val="ＭＳ ゴシック"/>
        <family val="3"/>
        <charset val="128"/>
      </rPr>
      <t>値</t>
    </r>
    <r>
      <rPr>
        <sz val="11"/>
        <color theme="1"/>
        <rFont val="ＭＳ ゴシック"/>
        <family val="3"/>
        <charset val="128"/>
      </rPr>
      <t>を下回る結果となっている。
　施設利用率（グラフ⑦）については、</t>
    </r>
    <r>
      <rPr>
        <sz val="11"/>
        <color rgb="FFFF0000"/>
        <rFont val="ＭＳ ゴシック"/>
        <family val="3"/>
        <charset val="128"/>
      </rPr>
      <t>公共下水道と施設を共用していることもあり、</t>
    </r>
    <r>
      <rPr>
        <sz val="11"/>
        <color theme="1"/>
        <rFont val="ＭＳ ゴシック"/>
        <family val="3"/>
        <charset val="128"/>
      </rPr>
      <t>効率的な施設の利用が図られている。
　水洗化率（グラフ⑧）は、類似団体平均を下回っている。下水道の整備途中段階であるものの、水洗化率向上のために、未接続家庭に対し積極的な下水道接続の推進を図る。</t>
    </r>
    <rPh sb="1" eb="3">
      <t>ケイジョウ</t>
    </rPh>
    <rPh sb="3" eb="5">
      <t>シュウシ</t>
    </rPh>
    <rPh sb="5" eb="7">
      <t>ヒリツ</t>
    </rPh>
    <rPh sb="15" eb="17">
      <t>ルイジ</t>
    </rPh>
    <rPh sb="17" eb="19">
      <t>ダンタイ</t>
    </rPh>
    <rPh sb="19" eb="22">
      <t>ヘイキンチ</t>
    </rPh>
    <rPh sb="22" eb="23">
      <t>オヨ</t>
    </rPh>
    <rPh sb="29" eb="31">
      <t>ウワマワ</t>
    </rPh>
    <rPh sb="32" eb="34">
      <t>ケイエイ</t>
    </rPh>
    <rPh sb="34" eb="36">
      <t>ジョウタイ</t>
    </rPh>
    <rPh sb="41" eb="43">
      <t>イッパン</t>
    </rPh>
    <rPh sb="43" eb="45">
      <t>カイケイ</t>
    </rPh>
    <rPh sb="45" eb="48">
      <t>ホジョキン</t>
    </rPh>
    <rPh sb="49" eb="51">
      <t>イゾン</t>
    </rPh>
    <rPh sb="56" eb="58">
      <t>ケンゼン</t>
    </rPh>
    <rPh sb="59" eb="61">
      <t>ケイエイ</t>
    </rPh>
    <rPh sb="61" eb="63">
      <t>ジョウタイ</t>
    </rPh>
    <rPh sb="73" eb="75">
      <t>リュウドウ</t>
    </rPh>
    <rPh sb="75" eb="77">
      <t>ヒリツ</t>
    </rPh>
    <rPh sb="85" eb="87">
      <t>ルイジ</t>
    </rPh>
    <rPh sb="87" eb="89">
      <t>ダンタイ</t>
    </rPh>
    <rPh sb="89" eb="91">
      <t>ヘイキン</t>
    </rPh>
    <rPh sb="91" eb="92">
      <t>チ</t>
    </rPh>
    <rPh sb="93" eb="95">
      <t>シタマワ</t>
    </rPh>
    <rPh sb="101" eb="103">
      <t>リュウドウ</t>
    </rPh>
    <rPh sb="103" eb="105">
      <t>フサイ</t>
    </rPh>
    <rPh sb="111" eb="113">
      <t>キギョウ</t>
    </rPh>
    <rPh sb="113" eb="114">
      <t>サイ</t>
    </rPh>
    <rPh sb="115" eb="117">
      <t>タイハン</t>
    </rPh>
    <rPh sb="118" eb="119">
      <t>シ</t>
    </rPh>
    <rPh sb="126" eb="127">
      <t>タ</t>
    </rPh>
    <rPh sb="127" eb="129">
      <t>フサイ</t>
    </rPh>
    <rPh sb="135" eb="137">
      <t>イッテイ</t>
    </rPh>
    <rPh sb="138" eb="140">
      <t>シハラ</t>
    </rPh>
    <rPh sb="141" eb="143">
      <t>ノウリョク</t>
    </rPh>
    <rPh sb="144" eb="145">
      <t>ユウ</t>
    </rPh>
    <rPh sb="166" eb="170">
      <t>ルイジダンタイ</t>
    </rPh>
    <rPh sb="170" eb="172">
      <t>ヘイキン</t>
    </rPh>
    <rPh sb="172" eb="173">
      <t>チ</t>
    </rPh>
    <rPh sb="174" eb="175">
      <t>オオ</t>
    </rPh>
    <rPh sb="177" eb="179">
      <t>ウワマワ</t>
    </rPh>
    <rPh sb="188" eb="190">
      <t>コウキョウ</t>
    </rPh>
    <rPh sb="190" eb="193">
      <t>ゲスイドウ</t>
    </rPh>
    <rPh sb="194" eb="197">
      <t>ショリジョウ</t>
    </rPh>
    <rPh sb="198" eb="200">
      <t>キョウユウ</t>
    </rPh>
    <rPh sb="223" eb="225">
      <t>ルイジ</t>
    </rPh>
    <rPh sb="225" eb="227">
      <t>ダンタイ</t>
    </rPh>
    <rPh sb="227" eb="229">
      <t>ヘイキン</t>
    </rPh>
    <rPh sb="229" eb="230">
      <t>チ</t>
    </rPh>
    <rPh sb="231" eb="233">
      <t>シタマワ</t>
    </rPh>
    <rPh sb="234" eb="236">
      <t>ケッカ</t>
    </rPh>
    <rPh sb="269" eb="271">
      <t>シセツ</t>
    </rPh>
    <rPh sb="272" eb="274">
      <t>キョウヨウ</t>
    </rPh>
    <rPh sb="284" eb="287">
      <t>コウリツテキ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</si>
</sst>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BF0-4C5F-AE05-FCDC1607E85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1BF0-4C5F-AE05-FCDC1607E85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93.6</c:v>
                </c:pt>
              </c:numCache>
            </c:numRef>
          </c:val>
          <c:extLst>
            <c:ext xmlns:c16="http://schemas.microsoft.com/office/drawing/2014/chart" uri="{C3380CC4-5D6E-409C-BE32-E72D297353CC}">
              <c16:uniqueId val="{00000000-932B-4945-8B12-53C5217D50E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36.71</c:v>
                </c:pt>
              </c:numCache>
            </c:numRef>
          </c:val>
          <c:smooth val="0"/>
          <c:extLst>
            <c:ext xmlns:c16="http://schemas.microsoft.com/office/drawing/2014/chart" uri="{C3380CC4-5D6E-409C-BE32-E72D297353CC}">
              <c16:uniqueId val="{00000001-932B-4945-8B12-53C5217D50E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61</c:v>
                </c:pt>
              </c:numCache>
            </c:numRef>
          </c:val>
          <c:extLst>
            <c:ext xmlns:c16="http://schemas.microsoft.com/office/drawing/2014/chart" uri="{C3380CC4-5D6E-409C-BE32-E72D297353CC}">
              <c16:uniqueId val="{00000000-A406-48C1-999D-8F0DB9465EB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70.05</c:v>
                </c:pt>
              </c:numCache>
            </c:numRef>
          </c:val>
          <c:smooth val="0"/>
          <c:extLst>
            <c:ext xmlns:c16="http://schemas.microsoft.com/office/drawing/2014/chart" uri="{C3380CC4-5D6E-409C-BE32-E72D297353CC}">
              <c16:uniqueId val="{00000001-A406-48C1-999D-8F0DB9465EB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112.47</c:v>
                </c:pt>
              </c:numCache>
            </c:numRef>
          </c:val>
          <c:extLst>
            <c:ext xmlns:c16="http://schemas.microsoft.com/office/drawing/2014/chart" uri="{C3380CC4-5D6E-409C-BE32-E72D297353CC}">
              <c16:uniqueId val="{00000000-3F81-4278-A898-78BC18EB02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100.3</c:v>
                </c:pt>
              </c:numCache>
            </c:numRef>
          </c:val>
          <c:smooth val="0"/>
          <c:extLst>
            <c:ext xmlns:c16="http://schemas.microsoft.com/office/drawing/2014/chart" uri="{C3380CC4-5D6E-409C-BE32-E72D297353CC}">
              <c16:uniqueId val="{00000001-3F81-4278-A898-78BC18EB02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2.4900000000000002</c:v>
                </c:pt>
              </c:numCache>
            </c:numRef>
          </c:val>
          <c:extLst>
            <c:ext xmlns:c16="http://schemas.microsoft.com/office/drawing/2014/chart" uri="{C3380CC4-5D6E-409C-BE32-E72D297353CC}">
              <c16:uniqueId val="{00000000-B05A-44D5-8F50-4417D045DD6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15.82</c:v>
                </c:pt>
              </c:numCache>
            </c:numRef>
          </c:val>
          <c:smooth val="0"/>
          <c:extLst>
            <c:ext xmlns:c16="http://schemas.microsoft.com/office/drawing/2014/chart" uri="{C3380CC4-5D6E-409C-BE32-E72D297353CC}">
              <c16:uniqueId val="{00000001-B05A-44D5-8F50-4417D045DD6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5996-4DAB-80F7-55F109DE6AE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5996-4DAB-80F7-55F109DE6AE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F3-4FFF-8CD8-C48AB0888B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254.91</c:v>
                </c:pt>
              </c:numCache>
            </c:numRef>
          </c:val>
          <c:smooth val="0"/>
          <c:extLst>
            <c:ext xmlns:c16="http://schemas.microsoft.com/office/drawing/2014/chart" uri="{C3380CC4-5D6E-409C-BE32-E72D297353CC}">
              <c16:uniqueId val="{00000001-0DF3-4FFF-8CD8-C48AB0888B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17.760000000000002</c:v>
                </c:pt>
              </c:numCache>
            </c:numRef>
          </c:val>
          <c:extLst>
            <c:ext xmlns:c16="http://schemas.microsoft.com/office/drawing/2014/chart" uri="{C3380CC4-5D6E-409C-BE32-E72D297353CC}">
              <c16:uniqueId val="{00000000-C92C-45BE-8390-DC829DC413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64.17</c:v>
                </c:pt>
              </c:numCache>
            </c:numRef>
          </c:val>
          <c:smooth val="0"/>
          <c:extLst>
            <c:ext xmlns:c16="http://schemas.microsoft.com/office/drawing/2014/chart" uri="{C3380CC4-5D6E-409C-BE32-E72D297353CC}">
              <c16:uniqueId val="{00000001-C92C-45BE-8390-DC829DC413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654-45D0-BB25-F9114349E0E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1209.45</c:v>
                </c:pt>
              </c:numCache>
            </c:numRef>
          </c:val>
          <c:smooth val="0"/>
          <c:extLst>
            <c:ext xmlns:c16="http://schemas.microsoft.com/office/drawing/2014/chart" uri="{C3380CC4-5D6E-409C-BE32-E72D297353CC}">
              <c16:uniqueId val="{00000001-B654-45D0-BB25-F9114349E0E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343.96</c:v>
                </c:pt>
              </c:numCache>
            </c:numRef>
          </c:val>
          <c:extLst>
            <c:ext xmlns:c16="http://schemas.microsoft.com/office/drawing/2014/chart" uri="{C3380CC4-5D6E-409C-BE32-E72D297353CC}">
              <c16:uniqueId val="{00000000-0905-45AA-9A64-23A9B128B5B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55.93</c:v>
                </c:pt>
              </c:numCache>
            </c:numRef>
          </c:val>
          <c:smooth val="0"/>
          <c:extLst>
            <c:ext xmlns:c16="http://schemas.microsoft.com/office/drawing/2014/chart" uri="{C3380CC4-5D6E-409C-BE32-E72D297353CC}">
              <c16:uniqueId val="{00000001-0905-45AA-9A64-23A9B128B5B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41.38</c:v>
                </c:pt>
              </c:numCache>
            </c:numRef>
          </c:val>
          <c:extLst>
            <c:ext xmlns:c16="http://schemas.microsoft.com/office/drawing/2014/chart" uri="{C3380CC4-5D6E-409C-BE32-E72D297353CC}">
              <c16:uniqueId val="{00000000-1B73-42F3-AB5A-1E580A7791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289.60000000000002</c:v>
                </c:pt>
              </c:numCache>
            </c:numRef>
          </c:val>
          <c:smooth val="0"/>
          <c:extLst>
            <c:ext xmlns:c16="http://schemas.microsoft.com/office/drawing/2014/chart" uri="{C3380CC4-5D6E-409C-BE32-E72D297353CC}">
              <c16:uniqueId val="{00000001-1B73-42F3-AB5A-1E580A7791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25"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岡山県　井原市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D3</v>
      </c>
      <c r="X8" s="72"/>
      <c r="Y8" s="72"/>
      <c r="Z8" s="72"/>
      <c r="AA8" s="72"/>
      <c r="AB8" s="72"/>
      <c r="AC8" s="72"/>
      <c r="AD8" s="73" t="str">
        <f>データ!$M$6</f>
        <v>非設置</v>
      </c>
      <c r="AE8" s="73"/>
      <c r="AF8" s="73"/>
      <c r="AG8" s="73"/>
      <c r="AH8" s="73"/>
      <c r="AI8" s="73"/>
      <c r="AJ8" s="73"/>
      <c r="AK8" s="3"/>
      <c r="AL8" s="69">
        <f>データ!S6</f>
        <v>39284</v>
      </c>
      <c r="AM8" s="69"/>
      <c r="AN8" s="69"/>
      <c r="AO8" s="69"/>
      <c r="AP8" s="69"/>
      <c r="AQ8" s="69"/>
      <c r="AR8" s="69"/>
      <c r="AS8" s="69"/>
      <c r="AT8" s="68">
        <f>データ!T6</f>
        <v>243.54</v>
      </c>
      <c r="AU8" s="68"/>
      <c r="AV8" s="68"/>
      <c r="AW8" s="68"/>
      <c r="AX8" s="68"/>
      <c r="AY8" s="68"/>
      <c r="AZ8" s="68"/>
      <c r="BA8" s="68"/>
      <c r="BB8" s="68">
        <f>データ!U6</f>
        <v>161.30000000000001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56.35</v>
      </c>
      <c r="J10" s="68"/>
      <c r="K10" s="68"/>
      <c r="L10" s="68"/>
      <c r="M10" s="68"/>
      <c r="N10" s="68"/>
      <c r="O10" s="68"/>
      <c r="P10" s="68">
        <f>データ!P6</f>
        <v>4.43</v>
      </c>
      <c r="Q10" s="68"/>
      <c r="R10" s="68"/>
      <c r="S10" s="68"/>
      <c r="T10" s="68"/>
      <c r="U10" s="68"/>
      <c r="V10" s="68"/>
      <c r="W10" s="68" t="str">
        <f>データ!Q6</f>
        <v>-</v>
      </c>
      <c r="X10" s="68"/>
      <c r="Y10" s="68"/>
      <c r="Z10" s="68"/>
      <c r="AA10" s="68"/>
      <c r="AB10" s="68"/>
      <c r="AC10" s="68"/>
      <c r="AD10" s="69">
        <f>データ!R6</f>
        <v>2739</v>
      </c>
      <c r="AE10" s="69"/>
      <c r="AF10" s="69"/>
      <c r="AG10" s="69"/>
      <c r="AH10" s="69"/>
      <c r="AI10" s="69"/>
      <c r="AJ10" s="69"/>
      <c r="AK10" s="2"/>
      <c r="AL10" s="69">
        <f>データ!V6</f>
        <v>1736</v>
      </c>
      <c r="AM10" s="69"/>
      <c r="AN10" s="69"/>
      <c r="AO10" s="69"/>
      <c r="AP10" s="69"/>
      <c r="AQ10" s="69"/>
      <c r="AR10" s="69"/>
      <c r="AS10" s="69"/>
      <c r="AT10" s="68">
        <f>データ!W6</f>
        <v>0.64</v>
      </c>
      <c r="AU10" s="68"/>
      <c r="AV10" s="68"/>
      <c r="AW10" s="68"/>
      <c r="AX10" s="68"/>
      <c r="AY10" s="68"/>
      <c r="AZ10" s="68"/>
      <c r="BA10" s="68"/>
      <c r="BB10" s="68">
        <f>データ!X6</f>
        <v>2712.5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22kcxp6Y7z1JZVqyXImuSBXHi7zCYaBA4q+EG+NztS4qr/qYrNdlg8AYc9uOqnIr1Re0fT1Gm1JK2JL52lHJg==" saltValue="tDRH1rrIChoxWl6UKM4+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332071</v>
      </c>
      <c r="D6" s="33">
        <f t="shared" si="3"/>
        <v>46</v>
      </c>
      <c r="E6" s="33">
        <f t="shared" si="3"/>
        <v>17</v>
      </c>
      <c r="F6" s="33">
        <f t="shared" si="3"/>
        <v>4</v>
      </c>
      <c r="G6" s="33">
        <f t="shared" si="3"/>
        <v>0</v>
      </c>
      <c r="H6" s="33" t="str">
        <f t="shared" si="3"/>
        <v>岡山県　井原市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56.35</v>
      </c>
      <c r="P6" s="34">
        <f t="shared" si="3"/>
        <v>4.43</v>
      </c>
      <c r="Q6" s="34" t="str">
        <f t="shared" si="3"/>
        <v>-</v>
      </c>
      <c r="R6" s="34">
        <f t="shared" si="3"/>
        <v>2739</v>
      </c>
      <c r="S6" s="34">
        <f t="shared" si="3"/>
        <v>39284</v>
      </c>
      <c r="T6" s="34">
        <f t="shared" si="3"/>
        <v>243.54</v>
      </c>
      <c r="U6" s="34">
        <f t="shared" si="3"/>
        <v>161.30000000000001</v>
      </c>
      <c r="V6" s="34">
        <f t="shared" si="3"/>
        <v>1736</v>
      </c>
      <c r="W6" s="34">
        <f t="shared" si="3"/>
        <v>0.64</v>
      </c>
      <c r="X6" s="34">
        <f t="shared" si="3"/>
        <v>2712.5</v>
      </c>
      <c r="Y6" s="35" t="str">
        <f>IF(Y7="",NA(),Y7)</f>
        <v>-</v>
      </c>
      <c r="Z6" s="35" t="str">
        <f t="shared" ref="Z6:AH6" si="4">IF(Z7="",NA(),Z7)</f>
        <v>-</v>
      </c>
      <c r="AA6" s="35" t="str">
        <f t="shared" si="4"/>
        <v>-</v>
      </c>
      <c r="AB6" s="35" t="str">
        <f t="shared" si="4"/>
        <v>-</v>
      </c>
      <c r="AC6" s="35">
        <f t="shared" si="4"/>
        <v>112.47</v>
      </c>
      <c r="AD6" s="35" t="str">
        <f t="shared" si="4"/>
        <v>-</v>
      </c>
      <c r="AE6" s="35" t="str">
        <f t="shared" si="4"/>
        <v>-</v>
      </c>
      <c r="AF6" s="35" t="str">
        <f t="shared" si="4"/>
        <v>-</v>
      </c>
      <c r="AG6" s="35" t="str">
        <f t="shared" si="4"/>
        <v>-</v>
      </c>
      <c r="AH6" s="35">
        <f t="shared" si="4"/>
        <v>100.3</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254.91</v>
      </c>
      <c r="AT6" s="34" t="str">
        <f>IF(AT7="","",IF(AT7="-","【-】","【"&amp;SUBSTITUTE(TEXT(AT7,"#,##0.00"),"-","△")&amp;"】"))</f>
        <v>【61.55】</v>
      </c>
      <c r="AU6" s="35" t="str">
        <f>IF(AU7="",NA(),AU7)</f>
        <v>-</v>
      </c>
      <c r="AV6" s="35" t="str">
        <f t="shared" ref="AV6:BD6" si="6">IF(AV7="",NA(),AV7)</f>
        <v>-</v>
      </c>
      <c r="AW6" s="35" t="str">
        <f t="shared" si="6"/>
        <v>-</v>
      </c>
      <c r="AX6" s="35" t="str">
        <f t="shared" si="6"/>
        <v>-</v>
      </c>
      <c r="AY6" s="35">
        <f t="shared" si="6"/>
        <v>17.760000000000002</v>
      </c>
      <c r="AZ6" s="35" t="str">
        <f t="shared" si="6"/>
        <v>-</v>
      </c>
      <c r="BA6" s="35" t="str">
        <f t="shared" si="6"/>
        <v>-</v>
      </c>
      <c r="BB6" s="35" t="str">
        <f t="shared" si="6"/>
        <v>-</v>
      </c>
      <c r="BC6" s="35" t="str">
        <f t="shared" si="6"/>
        <v>-</v>
      </c>
      <c r="BD6" s="35">
        <f t="shared" si="6"/>
        <v>64.17</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1209.45</v>
      </c>
      <c r="BP6" s="34" t="str">
        <f>IF(BP7="","",IF(BP7="-","【-】","【"&amp;SUBSTITUTE(TEXT(BP7,"#,##0.00"),"-","△")&amp;"】"))</f>
        <v>【1,260.21】</v>
      </c>
      <c r="BQ6" s="35" t="str">
        <f>IF(BQ7="",NA(),BQ7)</f>
        <v>-</v>
      </c>
      <c r="BR6" s="35" t="str">
        <f t="shared" ref="BR6:BZ6" si="8">IF(BR7="",NA(),BR7)</f>
        <v>-</v>
      </c>
      <c r="BS6" s="35" t="str">
        <f t="shared" si="8"/>
        <v>-</v>
      </c>
      <c r="BT6" s="35" t="str">
        <f t="shared" si="8"/>
        <v>-</v>
      </c>
      <c r="BU6" s="35">
        <f t="shared" si="8"/>
        <v>343.96</v>
      </c>
      <c r="BV6" s="35" t="str">
        <f t="shared" si="8"/>
        <v>-</v>
      </c>
      <c r="BW6" s="35" t="str">
        <f t="shared" si="8"/>
        <v>-</v>
      </c>
      <c r="BX6" s="35" t="str">
        <f t="shared" si="8"/>
        <v>-</v>
      </c>
      <c r="BY6" s="35" t="str">
        <f t="shared" si="8"/>
        <v>-</v>
      </c>
      <c r="BZ6" s="35">
        <f t="shared" si="8"/>
        <v>55.93</v>
      </c>
      <c r="CA6" s="34" t="str">
        <f>IF(CA7="","",IF(CA7="-","【-】","【"&amp;SUBSTITUTE(TEXT(CA7,"#,##0.00"),"-","△")&amp;"】"))</f>
        <v>【75.29】</v>
      </c>
      <c r="CB6" s="35" t="str">
        <f>IF(CB7="",NA(),CB7)</f>
        <v>-</v>
      </c>
      <c r="CC6" s="35" t="str">
        <f t="shared" ref="CC6:CK6" si="9">IF(CC7="",NA(),CC7)</f>
        <v>-</v>
      </c>
      <c r="CD6" s="35" t="str">
        <f t="shared" si="9"/>
        <v>-</v>
      </c>
      <c r="CE6" s="35" t="str">
        <f t="shared" si="9"/>
        <v>-</v>
      </c>
      <c r="CF6" s="35">
        <f t="shared" si="9"/>
        <v>41.38</v>
      </c>
      <c r="CG6" s="35" t="str">
        <f t="shared" si="9"/>
        <v>-</v>
      </c>
      <c r="CH6" s="35" t="str">
        <f t="shared" si="9"/>
        <v>-</v>
      </c>
      <c r="CI6" s="35" t="str">
        <f t="shared" si="9"/>
        <v>-</v>
      </c>
      <c r="CJ6" s="35" t="str">
        <f t="shared" si="9"/>
        <v>-</v>
      </c>
      <c r="CK6" s="35">
        <f t="shared" si="9"/>
        <v>289.60000000000002</v>
      </c>
      <c r="CL6" s="34" t="str">
        <f>IF(CL7="","",IF(CL7="-","【-】","【"&amp;SUBSTITUTE(TEXT(CL7,"#,##0.00"),"-","△")&amp;"】"))</f>
        <v>【215.41】</v>
      </c>
      <c r="CM6" s="35" t="str">
        <f>IF(CM7="",NA(),CM7)</f>
        <v>-</v>
      </c>
      <c r="CN6" s="35" t="str">
        <f t="shared" ref="CN6:CV6" si="10">IF(CN7="",NA(),CN7)</f>
        <v>-</v>
      </c>
      <c r="CO6" s="35" t="str">
        <f t="shared" si="10"/>
        <v>-</v>
      </c>
      <c r="CP6" s="35" t="str">
        <f t="shared" si="10"/>
        <v>-</v>
      </c>
      <c r="CQ6" s="35">
        <f t="shared" si="10"/>
        <v>93.6</v>
      </c>
      <c r="CR6" s="35" t="str">
        <f t="shared" si="10"/>
        <v>-</v>
      </c>
      <c r="CS6" s="35" t="str">
        <f t="shared" si="10"/>
        <v>-</v>
      </c>
      <c r="CT6" s="35" t="str">
        <f t="shared" si="10"/>
        <v>-</v>
      </c>
      <c r="CU6" s="35" t="str">
        <f t="shared" si="10"/>
        <v>-</v>
      </c>
      <c r="CV6" s="35">
        <f t="shared" si="10"/>
        <v>36.71</v>
      </c>
      <c r="CW6" s="34" t="str">
        <f>IF(CW7="","",IF(CW7="-","【-】","【"&amp;SUBSTITUTE(TEXT(CW7,"#,##0.00"),"-","△")&amp;"】"))</f>
        <v>【42.90】</v>
      </c>
      <c r="CX6" s="35" t="str">
        <f>IF(CX7="",NA(),CX7)</f>
        <v>-</v>
      </c>
      <c r="CY6" s="35" t="str">
        <f t="shared" ref="CY6:DG6" si="11">IF(CY7="",NA(),CY7)</f>
        <v>-</v>
      </c>
      <c r="CZ6" s="35" t="str">
        <f t="shared" si="11"/>
        <v>-</v>
      </c>
      <c r="DA6" s="35" t="str">
        <f t="shared" si="11"/>
        <v>-</v>
      </c>
      <c r="DB6" s="35">
        <f t="shared" si="11"/>
        <v>61</v>
      </c>
      <c r="DC6" s="35" t="str">
        <f t="shared" si="11"/>
        <v>-</v>
      </c>
      <c r="DD6" s="35" t="str">
        <f t="shared" si="11"/>
        <v>-</v>
      </c>
      <c r="DE6" s="35" t="str">
        <f t="shared" si="11"/>
        <v>-</v>
      </c>
      <c r="DF6" s="35" t="str">
        <f t="shared" si="11"/>
        <v>-</v>
      </c>
      <c r="DG6" s="35">
        <f t="shared" si="11"/>
        <v>70.05</v>
      </c>
      <c r="DH6" s="34" t="str">
        <f>IF(DH7="","",IF(DH7="-","【-】","【"&amp;SUBSTITUTE(TEXT(DH7,"#,##0.00"),"-","△")&amp;"】"))</f>
        <v>【84.75】</v>
      </c>
      <c r="DI6" s="35" t="str">
        <f>IF(DI7="",NA(),DI7)</f>
        <v>-</v>
      </c>
      <c r="DJ6" s="35" t="str">
        <f t="shared" ref="DJ6:DR6" si="12">IF(DJ7="",NA(),DJ7)</f>
        <v>-</v>
      </c>
      <c r="DK6" s="35" t="str">
        <f t="shared" si="12"/>
        <v>-</v>
      </c>
      <c r="DL6" s="35" t="str">
        <f t="shared" si="12"/>
        <v>-</v>
      </c>
      <c r="DM6" s="35">
        <f t="shared" si="12"/>
        <v>2.4900000000000002</v>
      </c>
      <c r="DN6" s="35" t="str">
        <f t="shared" si="12"/>
        <v>-</v>
      </c>
      <c r="DO6" s="35" t="str">
        <f t="shared" si="12"/>
        <v>-</v>
      </c>
      <c r="DP6" s="35" t="str">
        <f t="shared" si="12"/>
        <v>-</v>
      </c>
      <c r="DQ6" s="35" t="str">
        <f t="shared" si="12"/>
        <v>-</v>
      </c>
      <c r="DR6" s="35">
        <f t="shared" si="12"/>
        <v>15.82</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【0.30】</v>
      </c>
    </row>
    <row r="7" spans="1:148" s="36" customFormat="1" x14ac:dyDescent="0.15">
      <c r="A7" s="28"/>
      <c r="B7" s="37">
        <v>2020</v>
      </c>
      <c r="C7" s="37">
        <v>332071</v>
      </c>
      <c r="D7" s="37">
        <v>46</v>
      </c>
      <c r="E7" s="37">
        <v>17</v>
      </c>
      <c r="F7" s="37">
        <v>4</v>
      </c>
      <c r="G7" s="37">
        <v>0</v>
      </c>
      <c r="H7" s="37" t="s">
        <v>96</v>
      </c>
      <c r="I7" s="37" t="s">
        <v>97</v>
      </c>
      <c r="J7" s="37" t="s">
        <v>98</v>
      </c>
      <c r="K7" s="37" t="s">
        <v>99</v>
      </c>
      <c r="L7" s="37" t="s">
        <v>100</v>
      </c>
      <c r="M7" s="37" t="s">
        <v>101</v>
      </c>
      <c r="N7" s="38" t="s">
        <v>102</v>
      </c>
      <c r="O7" s="38">
        <v>56.35</v>
      </c>
      <c r="P7" s="38">
        <v>4.43</v>
      </c>
      <c r="Q7" s="38" t="s">
        <v>102</v>
      </c>
      <c r="R7" s="38">
        <v>2739</v>
      </c>
      <c r="S7" s="38">
        <v>39284</v>
      </c>
      <c r="T7" s="38">
        <v>243.54</v>
      </c>
      <c r="U7" s="38">
        <v>161.30000000000001</v>
      </c>
      <c r="V7" s="38">
        <v>1736</v>
      </c>
      <c r="W7" s="38">
        <v>0.64</v>
      </c>
      <c r="X7" s="38">
        <v>2712.5</v>
      </c>
      <c r="Y7" s="38" t="s">
        <v>102</v>
      </c>
      <c r="Z7" s="38" t="s">
        <v>102</v>
      </c>
      <c r="AA7" s="38" t="s">
        <v>102</v>
      </c>
      <c r="AB7" s="38" t="s">
        <v>102</v>
      </c>
      <c r="AC7" s="38">
        <v>112.47</v>
      </c>
      <c r="AD7" s="38" t="s">
        <v>102</v>
      </c>
      <c r="AE7" s="38" t="s">
        <v>102</v>
      </c>
      <c r="AF7" s="38" t="s">
        <v>102</v>
      </c>
      <c r="AG7" s="38" t="s">
        <v>102</v>
      </c>
      <c r="AH7" s="38">
        <v>100.3</v>
      </c>
      <c r="AI7" s="38">
        <v>104.83</v>
      </c>
      <c r="AJ7" s="38" t="s">
        <v>102</v>
      </c>
      <c r="AK7" s="38" t="s">
        <v>102</v>
      </c>
      <c r="AL7" s="38" t="s">
        <v>102</v>
      </c>
      <c r="AM7" s="38" t="s">
        <v>102</v>
      </c>
      <c r="AN7" s="38">
        <v>0</v>
      </c>
      <c r="AO7" s="38" t="s">
        <v>102</v>
      </c>
      <c r="AP7" s="38" t="s">
        <v>102</v>
      </c>
      <c r="AQ7" s="38" t="s">
        <v>102</v>
      </c>
      <c r="AR7" s="38" t="s">
        <v>102</v>
      </c>
      <c r="AS7" s="38">
        <v>254.91</v>
      </c>
      <c r="AT7" s="38">
        <v>61.55</v>
      </c>
      <c r="AU7" s="38" t="s">
        <v>102</v>
      </c>
      <c r="AV7" s="38" t="s">
        <v>102</v>
      </c>
      <c r="AW7" s="38" t="s">
        <v>102</v>
      </c>
      <c r="AX7" s="38" t="s">
        <v>102</v>
      </c>
      <c r="AY7" s="38">
        <v>17.760000000000002</v>
      </c>
      <c r="AZ7" s="38" t="s">
        <v>102</v>
      </c>
      <c r="BA7" s="38" t="s">
        <v>102</v>
      </c>
      <c r="BB7" s="38" t="s">
        <v>102</v>
      </c>
      <c r="BC7" s="38" t="s">
        <v>102</v>
      </c>
      <c r="BD7" s="38">
        <v>64.17</v>
      </c>
      <c r="BE7" s="38">
        <v>45.34</v>
      </c>
      <c r="BF7" s="38" t="s">
        <v>102</v>
      </c>
      <c r="BG7" s="38" t="s">
        <v>102</v>
      </c>
      <c r="BH7" s="38" t="s">
        <v>102</v>
      </c>
      <c r="BI7" s="38" t="s">
        <v>102</v>
      </c>
      <c r="BJ7" s="38">
        <v>0</v>
      </c>
      <c r="BK7" s="38" t="s">
        <v>102</v>
      </c>
      <c r="BL7" s="38" t="s">
        <v>102</v>
      </c>
      <c r="BM7" s="38" t="s">
        <v>102</v>
      </c>
      <c r="BN7" s="38" t="s">
        <v>102</v>
      </c>
      <c r="BO7" s="38">
        <v>1209.45</v>
      </c>
      <c r="BP7" s="38">
        <v>1260.21</v>
      </c>
      <c r="BQ7" s="38" t="s">
        <v>102</v>
      </c>
      <c r="BR7" s="38" t="s">
        <v>102</v>
      </c>
      <c r="BS7" s="38" t="s">
        <v>102</v>
      </c>
      <c r="BT7" s="38" t="s">
        <v>102</v>
      </c>
      <c r="BU7" s="38">
        <v>343.96</v>
      </c>
      <c r="BV7" s="38" t="s">
        <v>102</v>
      </c>
      <c r="BW7" s="38" t="s">
        <v>102</v>
      </c>
      <c r="BX7" s="38" t="s">
        <v>102</v>
      </c>
      <c r="BY7" s="38" t="s">
        <v>102</v>
      </c>
      <c r="BZ7" s="38">
        <v>55.93</v>
      </c>
      <c r="CA7" s="38">
        <v>75.290000000000006</v>
      </c>
      <c r="CB7" s="38" t="s">
        <v>102</v>
      </c>
      <c r="CC7" s="38" t="s">
        <v>102</v>
      </c>
      <c r="CD7" s="38" t="s">
        <v>102</v>
      </c>
      <c r="CE7" s="38" t="s">
        <v>102</v>
      </c>
      <c r="CF7" s="38">
        <v>41.38</v>
      </c>
      <c r="CG7" s="38" t="s">
        <v>102</v>
      </c>
      <c r="CH7" s="38" t="s">
        <v>102</v>
      </c>
      <c r="CI7" s="38" t="s">
        <v>102</v>
      </c>
      <c r="CJ7" s="38" t="s">
        <v>102</v>
      </c>
      <c r="CK7" s="38">
        <v>289.60000000000002</v>
      </c>
      <c r="CL7" s="38">
        <v>215.41</v>
      </c>
      <c r="CM7" s="38" t="s">
        <v>102</v>
      </c>
      <c r="CN7" s="38" t="s">
        <v>102</v>
      </c>
      <c r="CO7" s="38" t="s">
        <v>102</v>
      </c>
      <c r="CP7" s="38" t="s">
        <v>102</v>
      </c>
      <c r="CQ7" s="38">
        <v>93.6</v>
      </c>
      <c r="CR7" s="38" t="s">
        <v>102</v>
      </c>
      <c r="CS7" s="38" t="s">
        <v>102</v>
      </c>
      <c r="CT7" s="38" t="s">
        <v>102</v>
      </c>
      <c r="CU7" s="38" t="s">
        <v>102</v>
      </c>
      <c r="CV7" s="38">
        <v>36.71</v>
      </c>
      <c r="CW7" s="38">
        <v>42.9</v>
      </c>
      <c r="CX7" s="38" t="s">
        <v>102</v>
      </c>
      <c r="CY7" s="38" t="s">
        <v>102</v>
      </c>
      <c r="CZ7" s="38" t="s">
        <v>102</v>
      </c>
      <c r="DA7" s="38" t="s">
        <v>102</v>
      </c>
      <c r="DB7" s="38">
        <v>61</v>
      </c>
      <c r="DC7" s="38" t="s">
        <v>102</v>
      </c>
      <c r="DD7" s="38" t="s">
        <v>102</v>
      </c>
      <c r="DE7" s="38" t="s">
        <v>102</v>
      </c>
      <c r="DF7" s="38" t="s">
        <v>102</v>
      </c>
      <c r="DG7" s="38">
        <v>70.05</v>
      </c>
      <c r="DH7" s="38">
        <v>84.75</v>
      </c>
      <c r="DI7" s="38" t="s">
        <v>102</v>
      </c>
      <c r="DJ7" s="38" t="s">
        <v>102</v>
      </c>
      <c r="DK7" s="38" t="s">
        <v>102</v>
      </c>
      <c r="DL7" s="38" t="s">
        <v>102</v>
      </c>
      <c r="DM7" s="38">
        <v>2.4900000000000002</v>
      </c>
      <c r="DN7" s="38" t="s">
        <v>102</v>
      </c>
      <c r="DO7" s="38" t="s">
        <v>102</v>
      </c>
      <c r="DP7" s="38" t="s">
        <v>102</v>
      </c>
      <c r="DQ7" s="38" t="s">
        <v>102</v>
      </c>
      <c r="DR7" s="38">
        <v>15.82</v>
      </c>
      <c r="DS7" s="38">
        <v>23.6</v>
      </c>
      <c r="DT7" s="38" t="s">
        <v>102</v>
      </c>
      <c r="DU7" s="38" t="s">
        <v>102</v>
      </c>
      <c r="DV7" s="38" t="s">
        <v>102</v>
      </c>
      <c r="DW7" s="38" t="s">
        <v>102</v>
      </c>
      <c r="DX7" s="38">
        <v>0</v>
      </c>
      <c r="DY7" s="38" t="s">
        <v>102</v>
      </c>
      <c r="DZ7" s="38" t="s">
        <v>102</v>
      </c>
      <c r="EA7" s="38" t="s">
        <v>102</v>
      </c>
      <c r="EB7" s="38" t="s">
        <v>102</v>
      </c>
      <c r="EC7" s="38">
        <v>0</v>
      </c>
      <c r="ED7" s="38">
        <v>0.01</v>
      </c>
      <c r="EE7" s="38" t="s">
        <v>102</v>
      </c>
      <c r="EF7" s="38" t="s">
        <v>102</v>
      </c>
      <c r="EG7" s="38" t="s">
        <v>102</v>
      </c>
      <c r="EH7" s="38" t="s">
        <v>102</v>
      </c>
      <c r="EI7" s="38">
        <v>0</v>
      </c>
      <c r="EJ7" s="38" t="s">
        <v>102</v>
      </c>
      <c r="EK7" s="38" t="s">
        <v>102</v>
      </c>
      <c r="EL7" s="38" t="s">
        <v>102</v>
      </c>
      <c r="EM7" s="38" t="s">
        <v>102</v>
      </c>
      <c r="EN7" s="38">
        <v>0.02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2022-01-28T05:01:57Z</cp:lastPrinted>
  <dcterms:created xsi:type="dcterms:W3CDTF">2021-12-03T07:26:55Z</dcterms:created>
  <dcterms:modified xsi:type="dcterms:W3CDTF">2022-01-28T05:05:16Z</dcterms:modified>
  <cp:category/>
</cp:coreProperties>
</file>