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作業用フォルダ\事務処理\財政課調査関係\経営比較分析表\R4（R3年度）\00_市→県\"/>
    </mc:Choice>
  </mc:AlternateContent>
  <workbookProtection workbookAlgorithmName="SHA-512" workbookHashValue="oORxl2ymm/yFcjEa2X+rZeFjvUHiWYQ9Le7uxEKsIRdAi5X7n4mxxNlnv2JNM3zfKNRsAKIJQpOF3L0/r5sHZQ==" workbookSaltValue="nFR9giR4qJywN4OsdfsAvw==" workbookSpinCount="100000" lockStructure="1"/>
  <bookViews>
    <workbookView xWindow="0" yWindow="0" windowWidth="19200" windowHeight="11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<sst xmlns="http://schemas.openxmlformats.org/spreadsheetml/2006/main" count="294" uniqueCount="115">
  <si>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</si>
  <si>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</si>
  <si>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</si>
  <si>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</si>
  <si>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</si>
  <si>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</si>
  <si>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</si>
  <si>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</si>
  <si>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</si>
  <si>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</si>
  <si>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</si>
  <si>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</si>
  <si>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</si>
  <si>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</si>
  <si>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</si>
  <si>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</si>
  <si>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</si>
  <si>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</si>
  <si>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</si>
  <si>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</si>
  <si>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</si>
  <si>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</si>
  <si>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</si>
  <si>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</si>
  <si>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</si>
  <si>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</si>
  <si>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</si>
  <si>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</si>
  <si>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</si>
  <si>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</si>
  <si>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</si>
  <si>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</si>
  <si>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</si>
  <si>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</si>
  <si>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</si>
  <si>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</si>
  <si>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</si>
  <si>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</si>
  <si>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</si>
  <si>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</si>
  <si>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</si>
  <si>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</si>
  <si>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</si>
  <si>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</si>
  <si>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</si>
  <si>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</si>
  <si>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</si>
  <si>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</si>
  <si>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</si>
  <si>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</si>
  <si>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</si>
  <si>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</si>
  <si>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</si>
  <si>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</si>
  <si>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</si>
  <si>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</si>
  <si>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</si>
  <si>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</si>
  <si>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</si>
  <si>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</si>
  <si>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</si>
  <si>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</si>
  <si>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</si>
  <si>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</si>
  <si>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</si>
  <si>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</si>
  <si>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</si>
  <si>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</si>
  <si>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</si>
  <si>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</si>
  <si>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</si>
  <si>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</si>
  <si>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</si>
  <si>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</si>
  <si>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</si>
  <si>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</si>
  <si>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</si>
  <si>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</si>
  <si>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</si>
  <si>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</si>
  <si>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</si>
  <si>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</si>
  <si>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</si>
  <si>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</si>
  <si>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</si>
  <si>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</si>
  <si>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</si>
  <si>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</si>
  <si>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</si>
  <si>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</si>
  <si>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</si>
  <si>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</si>
  <si>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</si>
  <si>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</si>
  <si>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</si>
  <si>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</si>
  <si>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</si>
  <si>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</si>
  <si>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</si>
  <si>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</si>
  <si>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</si>
  <si>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</si>
  <si>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</si>
  <si>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</si>
  <si>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</si>
  <si>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</si>
  <si>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</si>
  <si>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</si>
  <si>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</si>
  <si>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</si>
  <si>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</si>
  <si>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</si>
  <si>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有形固定資産減価償却率（グラフ①）は、令和２年度が公営企業会計適用初年度であったため、類似団体平均値と比較して低水準で推移している。
　一方で、管路更新率（グラフ③）については、計画的な更新ができておらず、類似団体平均値を下回っているが、限られた財源の中で優先順位を付けて事業を行っているため、機械設備の更新に費用を投じるなど、計画的な施設更新に努めている。
　本市では、平成28年度に策定した「水道施設インフラ長寿命化計画」に沿って施設の延命化・耐震化に向けた取り組みを行っていくこととしているが、施設の更新にあたっては多額の費用が伴うことから、国・県の動向を注視しながら有利な財源確保に努め、経営を圧迫しないよう努める。</t>
    <rPh sb="20" eb="22">
      <t>レイワ</t>
    </rPh>
    <rPh sb="23" eb="25">
      <t>ネンド</t>
    </rPh>
    <rPh sb="26" eb="32">
      <t>コウエイキギョウカイケイ</t>
    </rPh>
    <rPh sb="32" eb="34">
      <t>テキヨウ</t>
    </rPh>
    <rPh sb="34" eb="37">
      <t>ショネンド</t>
    </rPh>
    <rPh sb="52" eb="54">
      <t>ヒカク</t>
    </rPh>
    <rPh sb="56" eb="59">
      <t>テイスイジュン</t>
    </rPh>
    <rPh sb="60" eb="62">
      <t>スイイ</t>
    </rPh>
    <rPh sb="120" eb="121">
      <t>カギ</t>
    </rPh>
    <rPh sb="124" eb="126">
      <t>ザイゲン</t>
    </rPh>
    <rPh sb="127" eb="128">
      <t>ナカ</t>
    </rPh>
    <rPh sb="129" eb="133">
      <t>ユウセンジュンイ</t>
    </rPh>
    <rPh sb="134" eb="135">
      <t>ツ</t>
    </rPh>
    <rPh sb="137" eb="139">
      <t>ジギョウ</t>
    </rPh>
    <rPh sb="140" eb="141">
      <t>オコナ</t>
    </rPh>
    <rPh sb="148" eb="152">
      <t>キカイセツビ</t>
    </rPh>
    <rPh sb="153" eb="155">
      <t>コウシン</t>
    </rPh>
    <rPh sb="156" eb="158">
      <t>ヒヨウ</t>
    </rPh>
    <rPh sb="159" eb="160">
      <t>トウ</t>
    </rPh>
    <rPh sb="165" eb="168">
      <t>ケイカクテキ</t>
    </rPh>
    <rPh sb="169" eb="173">
      <t>シセツコウシン</t>
    </rPh>
    <rPh sb="174" eb="175">
      <t>ツト</t>
    </rPh>
    <phoneticPr fontId="4"/>
  </si>
  <si>
    <t>　令和２年度から地方公営企業として新たな事業運営を開始し、企業会計適用により経営状況の明確化を図っている。また、令和２年度に策定した「水道事業経営戦略」に基づき検討を進めた結果、令和５年度から上水道事業と簡易水道事業の経営統合と料金統一を行うこととなった。公平性、安定性、経済性に着目した適正な料金設定を行い、将来にわたって安全な水道水を安定的に供給できる経営を持続させていく。</t>
    <rPh sb="86" eb="88">
      <t>ケッカ</t>
    </rPh>
    <rPh sb="89" eb="91">
      <t>レイワ</t>
    </rPh>
    <rPh sb="92" eb="94">
      <t>ネンド</t>
    </rPh>
    <rPh sb="96" eb="99">
      <t>ジョウスイドウ</t>
    </rPh>
    <rPh sb="99" eb="101">
      <t>ジギョウ</t>
    </rPh>
    <rPh sb="102" eb="108">
      <t>カンイスイドウジギョウ</t>
    </rPh>
    <rPh sb="109" eb="113">
      <t>ケイエイトウゴウ</t>
    </rPh>
    <rPh sb="114" eb="116">
      <t>リョウキン</t>
    </rPh>
    <rPh sb="116" eb="118">
      <t>トウイツ</t>
    </rPh>
    <rPh sb="119" eb="120">
      <t>オコナ</t>
    </rPh>
    <phoneticPr fontId="4"/>
  </si>
  <si>
    <t>経常収支比率（グラフ①）は100％を超え、類似団体平均値を上回っているものの、実態としては一般会計からの補助金に依存している状態であり、健全な経営状態とはいえない。その理由として、料金回収率（グラフ⑤）が低水準であり、給水するための経費（給水原価：グラフ⑥）が水道料金収入で賄えていない状況であることが挙げられる。
　企業債残高対給水収益比率（グラフ④）が高水準であるのは、簡易水道再編推進事業で施設の更新を進めたことにより、企業債残高が増加したためである。
　施設利用率（グラフ⑦）については、施設の統廃合による効果的な運用ができており、今後もアセットマネジメントの実施により効率的な施設の更新を進めていく。
　有収率（グラフ⑧）が高水準である要因としては、簡易水道再編推進事業で施設の更新を行ったこと、施設管理の一部に業者委託を導入したことにより漏水調査が強化されたこと等が考えられる。引き続き施設の適切な維持管理を行い、有収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</si>
</sst>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0.17</c:v>
                </c:pt>
                <c:pt idx="4">
                  <c:v>0.03</c:v>
                </c:pt>
              </c:numCache>
            </c:numRef>
          </c:val>
          <c:extLst>
            <c:ext xmlns:c16="http://schemas.microsoft.com/office/drawing/2014/chart" uri="{C3380CC4-5D6E-409C-BE32-E72D297353CC}">
              <c16:uniqueId val="{00000000-9F12-489D-B938-46A4783D1A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0.26</c:v>
                </c:pt>
                <c:pt idx="4">
                  <c:v>0.28999999999999998</c:v>
                </c:pt>
              </c:numCache>
            </c:numRef>
          </c:val>
          <c:smooth val="0"/>
          <c:extLst>
            <c:ext xmlns:c16="http://schemas.microsoft.com/office/drawing/2014/chart" uri="{C3380CC4-5D6E-409C-BE32-E72D297353CC}">
              <c16:uniqueId val="{00000001-9F12-489D-B938-46A4783D1A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59.37</c:v>
                </c:pt>
                <c:pt idx="4">
                  <c:v>58.18</c:v>
                </c:pt>
              </c:numCache>
            </c:numRef>
          </c:val>
          <c:extLst>
            <c:ext xmlns:c16="http://schemas.microsoft.com/office/drawing/2014/chart" uri="{C3380CC4-5D6E-409C-BE32-E72D297353CC}">
              <c16:uniqueId val="{00000000-DBA9-470C-9FF2-9C32977D98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54.14</c:v>
                </c:pt>
                <c:pt idx="4">
                  <c:v>53.79</c:v>
                </c:pt>
              </c:numCache>
            </c:numRef>
          </c:val>
          <c:smooth val="0"/>
          <c:extLst>
            <c:ext xmlns:c16="http://schemas.microsoft.com/office/drawing/2014/chart" uri="{C3380CC4-5D6E-409C-BE32-E72D297353CC}">
              <c16:uniqueId val="{00000001-DBA9-470C-9FF2-9C32977D98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86.41</c:v>
                </c:pt>
                <c:pt idx="4">
                  <c:v>85.09</c:v>
                </c:pt>
              </c:numCache>
            </c:numRef>
          </c:val>
          <c:extLst>
            <c:ext xmlns:c16="http://schemas.microsoft.com/office/drawing/2014/chart" uri="{C3380CC4-5D6E-409C-BE32-E72D297353CC}">
              <c16:uniqueId val="{00000000-1EB8-49CC-A330-BB58D37AA5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76.239999999999995</c:v>
                </c:pt>
                <c:pt idx="4">
                  <c:v>73.81</c:v>
                </c:pt>
              </c:numCache>
            </c:numRef>
          </c:val>
          <c:smooth val="0"/>
          <c:extLst>
            <c:ext xmlns:c16="http://schemas.microsoft.com/office/drawing/2014/chart" uri="{C3380CC4-5D6E-409C-BE32-E72D297353CC}">
              <c16:uniqueId val="{00000001-1EB8-49CC-A330-BB58D37AA5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108.97</c:v>
                </c:pt>
                <c:pt idx="4">
                  <c:v>102.09</c:v>
                </c:pt>
              </c:numCache>
            </c:numRef>
          </c:val>
          <c:extLst>
            <c:ext xmlns:c16="http://schemas.microsoft.com/office/drawing/2014/chart" uri="{C3380CC4-5D6E-409C-BE32-E72D297353CC}">
              <c16:uniqueId val="{00000000-0B80-4806-8A69-46A614147D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103.57</c:v>
                </c:pt>
                <c:pt idx="4">
                  <c:v>100.97</c:v>
                </c:pt>
              </c:numCache>
            </c:numRef>
          </c:val>
          <c:smooth val="0"/>
          <c:extLst>
            <c:ext xmlns:c16="http://schemas.microsoft.com/office/drawing/2014/chart" uri="{C3380CC4-5D6E-409C-BE32-E72D297353CC}">
              <c16:uniqueId val="{00000001-0B80-4806-8A69-46A614147D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5.8</c:v>
                </c:pt>
                <c:pt idx="4">
                  <c:v>10.62</c:v>
                </c:pt>
              </c:numCache>
            </c:numRef>
          </c:val>
          <c:extLst>
            <c:ext xmlns:c16="http://schemas.microsoft.com/office/drawing/2014/chart" uri="{C3380CC4-5D6E-409C-BE32-E72D297353CC}">
              <c16:uniqueId val="{00000000-C5A0-4DAE-8FEC-90516256D6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31.44</c:v>
                </c:pt>
                <c:pt idx="4">
                  <c:v>35.43</c:v>
                </c:pt>
              </c:numCache>
            </c:numRef>
          </c:val>
          <c:smooth val="0"/>
          <c:extLst>
            <c:ext xmlns:c16="http://schemas.microsoft.com/office/drawing/2014/chart" uri="{C3380CC4-5D6E-409C-BE32-E72D297353CC}">
              <c16:uniqueId val="{00000001-C5A0-4DAE-8FEC-90516256D6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FBC-4E0F-AF2F-4961C344A9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10.78</c:v>
                </c:pt>
                <c:pt idx="4">
                  <c:v>11.16</c:v>
                </c:pt>
              </c:numCache>
            </c:numRef>
          </c:val>
          <c:smooth val="0"/>
          <c:extLst>
            <c:ext xmlns:c16="http://schemas.microsoft.com/office/drawing/2014/chart" uri="{C3380CC4-5D6E-409C-BE32-E72D297353CC}">
              <c16:uniqueId val="{00000001-7FBC-4E0F-AF2F-4961C344A9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E5-4FD7-ABE9-97DEF66F95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5.78</c:v>
                </c:pt>
                <c:pt idx="4">
                  <c:v>8.73</c:v>
                </c:pt>
              </c:numCache>
            </c:numRef>
          </c:val>
          <c:smooth val="0"/>
          <c:extLst>
            <c:ext xmlns:c16="http://schemas.microsoft.com/office/drawing/2014/chart" uri="{C3380CC4-5D6E-409C-BE32-E72D297353CC}">
              <c16:uniqueId val="{00000001-ABE5-4FD7-ABE9-97DEF66F95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31.41</c:v>
                </c:pt>
                <c:pt idx="4">
                  <c:v>31.74</c:v>
                </c:pt>
              </c:numCache>
            </c:numRef>
          </c:val>
          <c:extLst>
            <c:ext xmlns:c16="http://schemas.microsoft.com/office/drawing/2014/chart" uri="{C3380CC4-5D6E-409C-BE32-E72D297353CC}">
              <c16:uniqueId val="{00000000-016D-4F84-A037-91F1994120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92.24</c:v>
                </c:pt>
                <c:pt idx="4">
                  <c:v>116</c:v>
                </c:pt>
              </c:numCache>
            </c:numRef>
          </c:val>
          <c:smooth val="0"/>
          <c:extLst>
            <c:ext xmlns:c16="http://schemas.microsoft.com/office/drawing/2014/chart" uri="{C3380CC4-5D6E-409C-BE32-E72D297353CC}">
              <c16:uniqueId val="{00000001-016D-4F84-A037-91F1994120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2208.5700000000002</c:v>
                </c:pt>
                <c:pt idx="4">
                  <c:v>2099.9</c:v>
                </c:pt>
              </c:numCache>
            </c:numRef>
          </c:val>
          <c:extLst>
            <c:ext xmlns:c16="http://schemas.microsoft.com/office/drawing/2014/chart" uri="{C3380CC4-5D6E-409C-BE32-E72D297353CC}">
              <c16:uniqueId val="{00000000-F948-4024-A090-D23557C9E1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1546.97</c:v>
                </c:pt>
                <c:pt idx="4">
                  <c:v>1471.36</c:v>
                </c:pt>
              </c:numCache>
            </c:numRef>
          </c:val>
          <c:smooth val="0"/>
          <c:extLst>
            <c:ext xmlns:c16="http://schemas.microsoft.com/office/drawing/2014/chart" uri="{C3380CC4-5D6E-409C-BE32-E72D297353CC}">
              <c16:uniqueId val="{00000001-F948-4024-A090-D23557C9E1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61.68</c:v>
                </c:pt>
                <c:pt idx="4">
                  <c:v>63.39</c:v>
                </c:pt>
              </c:numCache>
            </c:numRef>
          </c:val>
          <c:extLst>
            <c:ext xmlns:c16="http://schemas.microsoft.com/office/drawing/2014/chart" uri="{C3380CC4-5D6E-409C-BE32-E72D297353CC}">
              <c16:uniqueId val="{00000000-3077-4941-8D7A-499F4CB1EE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51.1</c:v>
                </c:pt>
                <c:pt idx="4">
                  <c:v>51.76</c:v>
                </c:pt>
              </c:numCache>
            </c:numRef>
          </c:val>
          <c:smooth val="0"/>
          <c:extLst>
            <c:ext xmlns:c16="http://schemas.microsoft.com/office/drawing/2014/chart" uri="{C3380CC4-5D6E-409C-BE32-E72D297353CC}">
              <c16:uniqueId val="{00000001-3077-4941-8D7A-499F4CB1EE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286.99</c:v>
                </c:pt>
                <c:pt idx="4">
                  <c:v>281.24</c:v>
                </c:pt>
              </c:numCache>
            </c:numRef>
          </c:val>
          <c:extLst>
            <c:ext xmlns:c16="http://schemas.microsoft.com/office/drawing/2014/chart" uri="{C3380CC4-5D6E-409C-BE32-E72D297353CC}">
              <c16:uniqueId val="{00000000-160F-411C-9AB5-EB8469A03C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269.64</c:v>
                </c:pt>
                <c:pt idx="4">
                  <c:v>276.18</c:v>
                </c:pt>
              </c:numCache>
            </c:numRef>
          </c:val>
          <c:smooth val="0"/>
          <c:extLst>
            <c:ext xmlns:c16="http://schemas.microsoft.com/office/drawing/2014/chart" uri="{C3380CC4-5D6E-409C-BE32-E72D297353CC}">
              <c16:uniqueId val="{00000001-160F-411C-9AB5-EB8469A03C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岡山県　井原市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66">
        <f>データ!$R$6</f>
        <v>38818</v>
      </c>
      <c r="AM8" s="66"/>
      <c r="AN8" s="66"/>
      <c r="AO8" s="66"/>
      <c r="AP8" s="66"/>
      <c r="AQ8" s="66"/>
      <c r="AR8" s="66"/>
      <c r="AS8" s="66"/>
      <c r="AT8" s="37">
        <f>データ!$S$6</f>
        <v>243.54</v>
      </c>
      <c r="AU8" s="38"/>
      <c r="AV8" s="38"/>
      <c r="AW8" s="38"/>
      <c r="AX8" s="38"/>
      <c r="AY8" s="38"/>
      <c r="AZ8" s="38"/>
      <c r="BA8" s="38"/>
      <c r="BB8" s="55">
        <f>データ!$T$6</f>
        <v>159.38999999999999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50.63</v>
      </c>
      <c r="J10" s="38"/>
      <c r="K10" s="38"/>
      <c r="L10" s="38"/>
      <c r="M10" s="38"/>
      <c r="N10" s="38"/>
      <c r="O10" s="65"/>
      <c r="P10" s="55">
        <f>データ!$P$6</f>
        <v>16.11</v>
      </c>
      <c r="Q10" s="55"/>
      <c r="R10" s="55"/>
      <c r="S10" s="55"/>
      <c r="T10" s="55"/>
      <c r="U10" s="55"/>
      <c r="V10" s="55"/>
      <c r="W10" s="66">
        <f>データ!$Q$6</f>
        <v>4950</v>
      </c>
      <c r="X10" s="66"/>
      <c r="Y10" s="66"/>
      <c r="Z10" s="66"/>
      <c r="AA10" s="66"/>
      <c r="AB10" s="66"/>
      <c r="AC10" s="66"/>
      <c r="AD10" s="2"/>
      <c r="AE10" s="2"/>
      <c r="AF10" s="2"/>
      <c r="AG10" s="2"/>
      <c r="AH10" s="2"/>
      <c r="AI10" s="2"/>
      <c r="AJ10" s="2"/>
      <c r="AK10" s="2"/>
      <c r="AL10" s="66">
        <f>データ!$U$6</f>
        <v>6217</v>
      </c>
      <c r="AM10" s="66"/>
      <c r="AN10" s="66"/>
      <c r="AO10" s="66"/>
      <c r="AP10" s="66"/>
      <c r="AQ10" s="66"/>
      <c r="AR10" s="66"/>
      <c r="AS10" s="66"/>
      <c r="AT10" s="37">
        <f>データ!$V$6</f>
        <v>63.9</v>
      </c>
      <c r="AU10" s="38"/>
      <c r="AV10" s="38"/>
      <c r="AW10" s="38"/>
      <c r="AX10" s="38"/>
      <c r="AY10" s="38"/>
      <c r="AZ10" s="38"/>
      <c r="BA10" s="38"/>
      <c r="BB10" s="55">
        <f>データ!$W$6</f>
        <v>97.29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6TNaDlcjAaChQ6mDuAvEVbZw3J0vDyZCd9pj2k8XDMDl03O6dTpRacYTBSA6/pJ2AMpvO7JLXvM3htSWwSgZ5w==" saltValue="Ym0/oIwtZKtCC4I6Xklj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332071</v>
      </c>
      <c r="D6" s="20">
        <f t="shared" si="3"/>
        <v>46</v>
      </c>
      <c r="E6" s="20">
        <f t="shared" si="3"/>
        <v>1</v>
      </c>
      <c r="F6" s="20">
        <f t="shared" si="3"/>
        <v>0</v>
      </c>
      <c r="G6" s="20">
        <f t="shared" si="3"/>
        <v>5</v>
      </c>
      <c r="H6" s="20" t="str">
        <f t="shared" si="3"/>
        <v>岡山県　井原市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50.63</v>
      </c>
      <c r="P6" s="21">
        <f t="shared" si="3"/>
        <v>16.11</v>
      </c>
      <c r="Q6" s="21">
        <f t="shared" si="3"/>
        <v>4950</v>
      </c>
      <c r="R6" s="21">
        <f t="shared" si="3"/>
        <v>38818</v>
      </c>
      <c r="S6" s="21">
        <f t="shared" si="3"/>
        <v>243.54</v>
      </c>
      <c r="T6" s="21">
        <f t="shared" si="3"/>
        <v>159.38999999999999</v>
      </c>
      <c r="U6" s="21">
        <f t="shared" si="3"/>
        <v>6217</v>
      </c>
      <c r="V6" s="21">
        <f t="shared" si="3"/>
        <v>63.9</v>
      </c>
      <c r="W6" s="21">
        <f t="shared" si="3"/>
        <v>97.29</v>
      </c>
      <c r="X6" s="22" t="str">
        <f>IF(X7="",NA(),X7)</f>
        <v>-</v>
      </c>
      <c r="Y6" s="22" t="str">
        <f t="shared" ref="Y6:AG6" si="4">IF(Y7="",NA(),Y7)</f>
        <v>-</v>
      </c>
      <c r="Z6" s="22" t="str">
        <f t="shared" si="4"/>
        <v>-</v>
      </c>
      <c r="AA6" s="22">
        <f t="shared" si="4"/>
        <v>108.97</v>
      </c>
      <c r="AB6" s="22">
        <f t="shared" si="4"/>
        <v>102.09</v>
      </c>
      <c r="AC6" s="22" t="str">
        <f t="shared" si="4"/>
        <v>-</v>
      </c>
      <c r="AD6" s="22" t="str">
        <f t="shared" si="4"/>
        <v>-</v>
      </c>
      <c r="AE6" s="22" t="str">
        <f t="shared" si="4"/>
        <v>-</v>
      </c>
      <c r="AF6" s="22">
        <f t="shared" si="4"/>
        <v>103.57</v>
      </c>
      <c r="AG6" s="22">
        <f t="shared" si="4"/>
        <v>100.97</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5.78</v>
      </c>
      <c r="AR6" s="22">
        <f t="shared" si="5"/>
        <v>8.73</v>
      </c>
      <c r="AS6" s="21" t="str">
        <f>IF(AS7="","",IF(AS7="-","【-】","【"&amp;SUBSTITUTE(TEXT(AS7,"#,##0.00"),"-","△")&amp;"】"))</f>
        <v>【28.96】</v>
      </c>
      <c r="AT6" s="22" t="str">
        <f>IF(AT7="",NA(),AT7)</f>
        <v>-</v>
      </c>
      <c r="AU6" s="22" t="str">
        <f t="shared" ref="AU6:BC6" si="6">IF(AU7="",NA(),AU7)</f>
        <v>-</v>
      </c>
      <c r="AV6" s="22" t="str">
        <f t="shared" si="6"/>
        <v>-</v>
      </c>
      <c r="AW6" s="22">
        <f t="shared" si="6"/>
        <v>31.41</v>
      </c>
      <c r="AX6" s="22">
        <f t="shared" si="6"/>
        <v>31.74</v>
      </c>
      <c r="AY6" s="22" t="str">
        <f t="shared" si="6"/>
        <v>-</v>
      </c>
      <c r="AZ6" s="22" t="str">
        <f t="shared" si="6"/>
        <v>-</v>
      </c>
      <c r="BA6" s="22" t="str">
        <f t="shared" si="6"/>
        <v>-</v>
      </c>
      <c r="BB6" s="22">
        <f t="shared" si="6"/>
        <v>92.24</v>
      </c>
      <c r="BC6" s="22">
        <f t="shared" si="6"/>
        <v>116</v>
      </c>
      <c r="BD6" s="21" t="str">
        <f>IF(BD7="","",IF(BD7="-","【-】","【"&amp;SUBSTITUTE(TEXT(BD7,"#,##0.00"),"-","△")&amp;"】"))</f>
        <v>【185.62】</v>
      </c>
      <c r="BE6" s="22" t="str">
        <f>IF(BE7="",NA(),BE7)</f>
        <v>-</v>
      </c>
      <c r="BF6" s="22" t="str">
        <f t="shared" ref="BF6:BN6" si="7">IF(BF7="",NA(),BF7)</f>
        <v>-</v>
      </c>
      <c r="BG6" s="22" t="str">
        <f t="shared" si="7"/>
        <v>-</v>
      </c>
      <c r="BH6" s="22">
        <f t="shared" si="7"/>
        <v>2208.5700000000002</v>
      </c>
      <c r="BI6" s="22">
        <f t="shared" si="7"/>
        <v>2099.9</v>
      </c>
      <c r="BJ6" s="22" t="str">
        <f t="shared" si="7"/>
        <v>-</v>
      </c>
      <c r="BK6" s="22" t="str">
        <f t="shared" si="7"/>
        <v>-</v>
      </c>
      <c r="BL6" s="22" t="str">
        <f t="shared" si="7"/>
        <v>-</v>
      </c>
      <c r="BM6" s="22">
        <f t="shared" si="7"/>
        <v>1546.97</v>
      </c>
      <c r="BN6" s="22">
        <f t="shared" si="7"/>
        <v>1471.36</v>
      </c>
      <c r="BO6" s="21" t="str">
        <f>IF(BO7="","",IF(BO7="-","【-】","【"&amp;SUBSTITUTE(TEXT(BO7,"#,##0.00"),"-","△")&amp;"】"))</f>
        <v>【1,125.39】</v>
      </c>
      <c r="BP6" s="22" t="str">
        <f>IF(BP7="",NA(),BP7)</f>
        <v>-</v>
      </c>
      <c r="BQ6" s="22" t="str">
        <f t="shared" ref="BQ6:BY6" si="8">IF(BQ7="",NA(),BQ7)</f>
        <v>-</v>
      </c>
      <c r="BR6" s="22" t="str">
        <f t="shared" si="8"/>
        <v>-</v>
      </c>
      <c r="BS6" s="22">
        <f t="shared" si="8"/>
        <v>61.68</v>
      </c>
      <c r="BT6" s="22">
        <f t="shared" si="8"/>
        <v>63.39</v>
      </c>
      <c r="BU6" s="22" t="str">
        <f t="shared" si="8"/>
        <v>-</v>
      </c>
      <c r="BV6" s="22" t="str">
        <f t="shared" si="8"/>
        <v>-</v>
      </c>
      <c r="BW6" s="22" t="str">
        <f t="shared" si="8"/>
        <v>-</v>
      </c>
      <c r="BX6" s="22">
        <f t="shared" si="8"/>
        <v>51.1</v>
      </c>
      <c r="BY6" s="22">
        <f t="shared" si="8"/>
        <v>51.76</v>
      </c>
      <c r="BZ6" s="21" t="str">
        <f>IF(BZ7="","",IF(BZ7="-","【-】","【"&amp;SUBSTITUTE(TEXT(BZ7,"#,##0.00"),"-","△")&amp;"】"))</f>
        <v>【60.84】</v>
      </c>
      <c r="CA6" s="22" t="str">
        <f>IF(CA7="",NA(),CA7)</f>
        <v>-</v>
      </c>
      <c r="CB6" s="22" t="str">
        <f t="shared" ref="CB6:CJ6" si="9">IF(CB7="",NA(),CB7)</f>
        <v>-</v>
      </c>
      <c r="CC6" s="22" t="str">
        <f t="shared" si="9"/>
        <v>-</v>
      </c>
      <c r="CD6" s="22">
        <f t="shared" si="9"/>
        <v>286.99</v>
      </c>
      <c r="CE6" s="22">
        <f t="shared" si="9"/>
        <v>281.24</v>
      </c>
      <c r="CF6" s="22" t="str">
        <f t="shared" si="9"/>
        <v>-</v>
      </c>
      <c r="CG6" s="22" t="str">
        <f t="shared" si="9"/>
        <v>-</v>
      </c>
      <c r="CH6" s="22" t="str">
        <f t="shared" si="9"/>
        <v>-</v>
      </c>
      <c r="CI6" s="22">
        <f t="shared" si="9"/>
        <v>269.64</v>
      </c>
      <c r="CJ6" s="22">
        <f t="shared" si="9"/>
        <v>276.18</v>
      </c>
      <c r="CK6" s="21" t="str">
        <f>IF(CK7="","",IF(CK7="-","【-】","【"&amp;SUBSTITUTE(TEXT(CK7,"#,##0.00"),"-","△")&amp;"】"))</f>
        <v>【272.95】</v>
      </c>
      <c r="CL6" s="22" t="str">
        <f>IF(CL7="",NA(),CL7)</f>
        <v>-</v>
      </c>
      <c r="CM6" s="22" t="str">
        <f t="shared" ref="CM6:CU6" si="10">IF(CM7="",NA(),CM7)</f>
        <v>-</v>
      </c>
      <c r="CN6" s="22" t="str">
        <f t="shared" si="10"/>
        <v>-</v>
      </c>
      <c r="CO6" s="22">
        <f t="shared" si="10"/>
        <v>59.37</v>
      </c>
      <c r="CP6" s="22">
        <f t="shared" si="10"/>
        <v>58.18</v>
      </c>
      <c r="CQ6" s="22" t="str">
        <f t="shared" si="10"/>
        <v>-</v>
      </c>
      <c r="CR6" s="22" t="str">
        <f t="shared" si="10"/>
        <v>-</v>
      </c>
      <c r="CS6" s="22" t="str">
        <f t="shared" si="10"/>
        <v>-</v>
      </c>
      <c r="CT6" s="22">
        <f t="shared" si="10"/>
        <v>54.14</v>
      </c>
      <c r="CU6" s="22">
        <f t="shared" si="10"/>
        <v>53.79</v>
      </c>
      <c r="CV6" s="21" t="str">
        <f>IF(CV7="","",IF(CV7="-","【-】","【"&amp;SUBSTITUTE(TEXT(CV7,"#,##0.00"),"-","△")&amp;"】"))</f>
        <v>【51.15】</v>
      </c>
      <c r="CW6" s="22" t="str">
        <f>IF(CW7="",NA(),CW7)</f>
        <v>-</v>
      </c>
      <c r="CX6" s="22" t="str">
        <f t="shared" ref="CX6:DF6" si="11">IF(CX7="",NA(),CX7)</f>
        <v>-</v>
      </c>
      <c r="CY6" s="22" t="str">
        <f t="shared" si="11"/>
        <v>-</v>
      </c>
      <c r="CZ6" s="22">
        <f t="shared" si="11"/>
        <v>86.41</v>
      </c>
      <c r="DA6" s="22">
        <f t="shared" si="11"/>
        <v>85.09</v>
      </c>
      <c r="DB6" s="22" t="str">
        <f t="shared" si="11"/>
        <v>-</v>
      </c>
      <c r="DC6" s="22" t="str">
        <f t="shared" si="11"/>
        <v>-</v>
      </c>
      <c r="DD6" s="22" t="str">
        <f t="shared" si="11"/>
        <v>-</v>
      </c>
      <c r="DE6" s="22">
        <f t="shared" si="11"/>
        <v>76.239999999999995</v>
      </c>
      <c r="DF6" s="22">
        <f t="shared" si="11"/>
        <v>73.81</v>
      </c>
      <c r="DG6" s="21" t="str">
        <f>IF(DG7="","",IF(DG7="-","【-】","【"&amp;SUBSTITUTE(TEXT(DG7,"#,##0.00"),"-","△")&amp;"】"))</f>
        <v>【74.54】</v>
      </c>
      <c r="DH6" s="22" t="str">
        <f>IF(DH7="",NA(),DH7)</f>
        <v>-</v>
      </c>
      <c r="DI6" s="22" t="str">
        <f t="shared" ref="DI6:DQ6" si="12">IF(DI7="",NA(),DI7)</f>
        <v>-</v>
      </c>
      <c r="DJ6" s="22" t="str">
        <f t="shared" si="12"/>
        <v>-</v>
      </c>
      <c r="DK6" s="22">
        <f t="shared" si="12"/>
        <v>5.8</v>
      </c>
      <c r="DL6" s="22">
        <f t="shared" si="12"/>
        <v>10.62</v>
      </c>
      <c r="DM6" s="22" t="str">
        <f t="shared" si="12"/>
        <v>-</v>
      </c>
      <c r="DN6" s="22" t="str">
        <f t="shared" si="12"/>
        <v>-</v>
      </c>
      <c r="DO6" s="22" t="str">
        <f t="shared" si="12"/>
        <v>-</v>
      </c>
      <c r="DP6" s="22">
        <f t="shared" si="12"/>
        <v>31.44</v>
      </c>
      <c r="DQ6" s="22">
        <f t="shared" si="12"/>
        <v>35.43</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10.78</v>
      </c>
      <c r="EB6" s="22">
        <f t="shared" si="13"/>
        <v>11.16</v>
      </c>
      <c r="EC6" s="21" t="str">
        <f>IF(EC7="","",IF(EC7="-","【-】","【"&amp;SUBSTITUTE(TEXT(EC7,"#,##0.00"),"-","△")&amp;"】"))</f>
        <v>【17.28】</v>
      </c>
      <c r="ED6" s="22" t="str">
        <f>IF(ED7="",NA(),ED7)</f>
        <v>-</v>
      </c>
      <c r="EE6" s="22" t="str">
        <f t="shared" ref="EE6:EM6" si="14">IF(EE7="",NA(),EE7)</f>
        <v>-</v>
      </c>
      <c r="EF6" s="22" t="str">
        <f t="shared" si="14"/>
        <v>-</v>
      </c>
      <c r="EG6" s="22">
        <f t="shared" si="14"/>
        <v>0.17</v>
      </c>
      <c r="EH6" s="22">
        <f t="shared" si="14"/>
        <v>0.03</v>
      </c>
      <c r="EI6" s="22" t="str">
        <f t="shared" si="14"/>
        <v>-</v>
      </c>
      <c r="EJ6" s="22" t="str">
        <f t="shared" si="14"/>
        <v>-</v>
      </c>
      <c r="EK6" s="22" t="str">
        <f t="shared" si="14"/>
        <v>-</v>
      </c>
      <c r="EL6" s="22">
        <f t="shared" si="14"/>
        <v>0.26</v>
      </c>
      <c r="EM6" s="22">
        <f t="shared" si="14"/>
        <v>0.28999999999999998</v>
      </c>
      <c r="EN6" s="21" t="str">
        <f>IF(EN7="","",IF(EN7="-","【-】","【"&amp;SUBSTITUTE(TEXT(EN7,"#,##0.00"),"-","△")&amp;"】"))</f>
        <v>【0.32】</v>
      </c>
    </row>
    <row r="7" spans="1:144" s="23" customFormat="1" x14ac:dyDescent="0.15">
      <c r="A7" s="15"/>
      <c r="B7" s="24">
        <v>2021</v>
      </c>
      <c r="C7" s="24">
        <v>332071</v>
      </c>
      <c r="D7" s="24">
        <v>46</v>
      </c>
      <c r="E7" s="24">
        <v>1</v>
      </c>
      <c r="F7" s="24">
        <v>0</v>
      </c>
      <c r="G7" s="24">
        <v>5</v>
      </c>
      <c r="H7" s="24" t="s">
        <v>93</v>
      </c>
      <c r="I7" s="24" t="s">
        <v>94</v>
      </c>
      <c r="J7" s="24" t="s">
        <v>95</v>
      </c>
      <c r="K7" s="24" t="s">
        <v>96</v>
      </c>
      <c r="L7" s="24" t="s">
        <v>97</v>
      </c>
      <c r="M7" s="24" t="s">
        <v>98</v>
      </c>
      <c r="N7" s="25" t="s">
        <v>99</v>
      </c>
      <c r="O7" s="25">
        <v>50.63</v>
      </c>
      <c r="P7" s="25">
        <v>16.11</v>
      </c>
      <c r="Q7" s="25">
        <v>4950</v>
      </c>
      <c r="R7" s="25">
        <v>38818</v>
      </c>
      <c r="S7" s="25">
        <v>243.54</v>
      </c>
      <c r="T7" s="25">
        <v>159.38999999999999</v>
      </c>
      <c r="U7" s="25">
        <v>6217</v>
      </c>
      <c r="V7" s="25">
        <v>63.9</v>
      </c>
      <c r="W7" s="25">
        <v>97.29</v>
      </c>
      <c r="X7" s="25" t="s">
        <v>99</v>
      </c>
      <c r="Y7" s="25" t="s">
        <v>99</v>
      </c>
      <c r="Z7" s="25" t="s">
        <v>99</v>
      </c>
      <c r="AA7" s="25">
        <v>108.97</v>
      </c>
      <c r="AB7" s="25">
        <v>102.09</v>
      </c>
      <c r="AC7" s="25" t="s">
        <v>99</v>
      </c>
      <c r="AD7" s="25" t="s">
        <v>99</v>
      </c>
      <c r="AE7" s="25" t="s">
        <v>99</v>
      </c>
      <c r="AF7" s="25">
        <v>103.57</v>
      </c>
      <c r="AG7" s="25">
        <v>100.97</v>
      </c>
      <c r="AH7" s="25">
        <v>105.46</v>
      </c>
      <c r="AI7" s="25" t="s">
        <v>99</v>
      </c>
      <c r="AJ7" s="25" t="s">
        <v>99</v>
      </c>
      <c r="AK7" s="25" t="s">
        <v>99</v>
      </c>
      <c r="AL7" s="25">
        <v>0</v>
      </c>
      <c r="AM7" s="25">
        <v>0</v>
      </c>
      <c r="AN7" s="25" t="s">
        <v>99</v>
      </c>
      <c r="AO7" s="25" t="s">
        <v>99</v>
      </c>
      <c r="AP7" s="25" t="s">
        <v>99</v>
      </c>
      <c r="AQ7" s="25">
        <v>5.78</v>
      </c>
      <c r="AR7" s="25">
        <v>8.73</v>
      </c>
      <c r="AS7" s="25">
        <v>28.96</v>
      </c>
      <c r="AT7" s="25" t="s">
        <v>99</v>
      </c>
      <c r="AU7" s="25" t="s">
        <v>99</v>
      </c>
      <c r="AV7" s="25" t="s">
        <v>99</v>
      </c>
      <c r="AW7" s="25">
        <v>31.41</v>
      </c>
      <c r="AX7" s="25">
        <v>31.74</v>
      </c>
      <c r="AY7" s="25" t="s">
        <v>99</v>
      </c>
      <c r="AZ7" s="25" t="s">
        <v>99</v>
      </c>
      <c r="BA7" s="25" t="s">
        <v>99</v>
      </c>
      <c r="BB7" s="25">
        <v>92.24</v>
      </c>
      <c r="BC7" s="25">
        <v>116</v>
      </c>
      <c r="BD7" s="25">
        <v>185.62</v>
      </c>
      <c r="BE7" s="25" t="s">
        <v>99</v>
      </c>
      <c r="BF7" s="25" t="s">
        <v>99</v>
      </c>
      <c r="BG7" s="25" t="s">
        <v>99</v>
      </c>
      <c r="BH7" s="25">
        <v>2208.5700000000002</v>
      </c>
      <c r="BI7" s="25">
        <v>2099.9</v>
      </c>
      <c r="BJ7" s="25" t="s">
        <v>99</v>
      </c>
      <c r="BK7" s="25" t="s">
        <v>99</v>
      </c>
      <c r="BL7" s="25" t="s">
        <v>99</v>
      </c>
      <c r="BM7" s="25">
        <v>1546.97</v>
      </c>
      <c r="BN7" s="25">
        <v>1471.36</v>
      </c>
      <c r="BO7" s="25">
        <v>1125.3900000000001</v>
      </c>
      <c r="BP7" s="25" t="s">
        <v>99</v>
      </c>
      <c r="BQ7" s="25" t="s">
        <v>99</v>
      </c>
      <c r="BR7" s="25" t="s">
        <v>99</v>
      </c>
      <c r="BS7" s="25">
        <v>61.68</v>
      </c>
      <c r="BT7" s="25">
        <v>63.39</v>
      </c>
      <c r="BU7" s="25" t="s">
        <v>99</v>
      </c>
      <c r="BV7" s="25" t="s">
        <v>99</v>
      </c>
      <c r="BW7" s="25" t="s">
        <v>99</v>
      </c>
      <c r="BX7" s="25">
        <v>51.1</v>
      </c>
      <c r="BY7" s="25">
        <v>51.76</v>
      </c>
      <c r="BZ7" s="25">
        <v>60.84</v>
      </c>
      <c r="CA7" s="25" t="s">
        <v>99</v>
      </c>
      <c r="CB7" s="25" t="s">
        <v>99</v>
      </c>
      <c r="CC7" s="25" t="s">
        <v>99</v>
      </c>
      <c r="CD7" s="25">
        <v>286.99</v>
      </c>
      <c r="CE7" s="25">
        <v>281.24</v>
      </c>
      <c r="CF7" s="25" t="s">
        <v>99</v>
      </c>
      <c r="CG7" s="25" t="s">
        <v>99</v>
      </c>
      <c r="CH7" s="25" t="s">
        <v>99</v>
      </c>
      <c r="CI7" s="25">
        <v>269.64</v>
      </c>
      <c r="CJ7" s="25">
        <v>276.18</v>
      </c>
      <c r="CK7" s="25">
        <v>272.95</v>
      </c>
      <c r="CL7" s="25" t="s">
        <v>99</v>
      </c>
      <c r="CM7" s="25" t="s">
        <v>99</v>
      </c>
      <c r="CN7" s="25" t="s">
        <v>99</v>
      </c>
      <c r="CO7" s="25">
        <v>59.37</v>
      </c>
      <c r="CP7" s="25">
        <v>58.18</v>
      </c>
      <c r="CQ7" s="25" t="s">
        <v>99</v>
      </c>
      <c r="CR7" s="25" t="s">
        <v>99</v>
      </c>
      <c r="CS7" s="25" t="s">
        <v>99</v>
      </c>
      <c r="CT7" s="25">
        <v>54.14</v>
      </c>
      <c r="CU7" s="25">
        <v>53.79</v>
      </c>
      <c r="CV7" s="25">
        <v>51.15</v>
      </c>
      <c r="CW7" s="25" t="s">
        <v>99</v>
      </c>
      <c r="CX7" s="25" t="s">
        <v>99</v>
      </c>
      <c r="CY7" s="25" t="s">
        <v>99</v>
      </c>
      <c r="CZ7" s="25">
        <v>86.41</v>
      </c>
      <c r="DA7" s="25">
        <v>85.09</v>
      </c>
      <c r="DB7" s="25" t="s">
        <v>99</v>
      </c>
      <c r="DC7" s="25" t="s">
        <v>99</v>
      </c>
      <c r="DD7" s="25" t="s">
        <v>99</v>
      </c>
      <c r="DE7" s="25">
        <v>76.239999999999995</v>
      </c>
      <c r="DF7" s="25">
        <v>73.81</v>
      </c>
      <c r="DG7" s="25">
        <v>74.540000000000006</v>
      </c>
      <c r="DH7" s="25" t="s">
        <v>99</v>
      </c>
      <c r="DI7" s="25" t="s">
        <v>99</v>
      </c>
      <c r="DJ7" s="25" t="s">
        <v>99</v>
      </c>
      <c r="DK7" s="25">
        <v>5.8</v>
      </c>
      <c r="DL7" s="25">
        <v>10.62</v>
      </c>
      <c r="DM7" s="25" t="s">
        <v>99</v>
      </c>
      <c r="DN7" s="25" t="s">
        <v>99</v>
      </c>
      <c r="DO7" s="25" t="s">
        <v>99</v>
      </c>
      <c r="DP7" s="25">
        <v>31.44</v>
      </c>
      <c r="DQ7" s="25">
        <v>35.43</v>
      </c>
      <c r="DR7" s="25">
        <v>35.99</v>
      </c>
      <c r="DS7" s="25" t="s">
        <v>99</v>
      </c>
      <c r="DT7" s="25" t="s">
        <v>99</v>
      </c>
      <c r="DU7" s="25" t="s">
        <v>99</v>
      </c>
      <c r="DV7" s="25">
        <v>0</v>
      </c>
      <c r="DW7" s="25">
        <v>0</v>
      </c>
      <c r="DX7" s="25" t="s">
        <v>99</v>
      </c>
      <c r="DY7" s="25" t="s">
        <v>99</v>
      </c>
      <c r="DZ7" s="25" t="s">
        <v>99</v>
      </c>
      <c r="EA7" s="25">
        <v>10.78</v>
      </c>
      <c r="EB7" s="25">
        <v>11.16</v>
      </c>
      <c r="EC7" s="25">
        <v>17.28</v>
      </c>
      <c r="ED7" s="25" t="s">
        <v>99</v>
      </c>
      <c r="EE7" s="25" t="s">
        <v>99</v>
      </c>
      <c r="EF7" s="25" t="s">
        <v>99</v>
      </c>
      <c r="EG7" s="25">
        <v>0.17</v>
      </c>
      <c r="EH7" s="25">
        <v>0.03</v>
      </c>
      <c r="EI7" s="25" t="s">
        <v>99</v>
      </c>
      <c r="EJ7" s="25" t="s">
        <v>99</v>
      </c>
      <c r="EK7" s="25" t="s">
        <v>99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2023-01-13T07:10:28Z</cp:lastPrinted>
  <dcterms:created xsi:type="dcterms:W3CDTF">2022-12-01T01:03:22Z</dcterms:created>
  <dcterms:modified xsi:type="dcterms:W3CDTF">2023-01-13T07:12:23Z</dcterms:modified>
  <cp:category/>
</cp:coreProperties>
</file>