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716\Desktop\Fw 【118(水)〆】公営企業に係る「経営比較分析表（令和３年度決算）」の分析等について（依頼）\03_経営比較分析表（06_井原市）\06_井原市\下水道\"/>
    </mc:Choice>
  </mc:AlternateContent>
  <workbookProtection workbookAlgorithmName="SHA-512" workbookHashValue="krmvceJEywFoxIG9j1m9OmZ5mBlWm85j6wCPnnPZQvtp+wB1YfWkFPIXPNkH77HhFzfcA+qSPoJ0Pq+5AsukxA==" workbookSaltValue="ltwTNEES8dpn3o67457u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<sst xmlns="http://schemas.openxmlformats.org/spreadsheetml/2006/main" count="297" uniqueCount="116">
  <si>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</si>
  <si>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</si>
  <si>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</si>
  <si>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</si>
  <si>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</si>
  <si>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</si>
  <si>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</si>
  <si>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</si>
  <si>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</si>
  <si>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</si>
  <si>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</si>
  <si>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</si>
  <si>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</si>
  <si>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</si>
  <si>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</si>
  <si>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</si>
  <si>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</si>
  <si>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</si>
  <si>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</si>
  <si>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</si>
  <si>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</si>
  <si>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</si>
  <si>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</si>
  <si>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</si>
  <si>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</si>
  <si>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</si>
  <si>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</si>
  <si>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</si>
  <si>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</si>
  <si>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</si>
  <si>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</si>
  <si>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</si>
  <si>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</si>
  <si>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</si>
  <si>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</si>
  <si>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</si>
  <si>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</si>
  <si>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</si>
  <si>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</si>
  <si>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</si>
  <si>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</si>
  <si>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</si>
  <si>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</si>
  <si>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</si>
  <si>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</si>
  <si>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</si>
  <si>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</si>
  <si>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</si>
  <si>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</si>
  <si>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</si>
  <si>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</si>
  <si>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</si>
  <si>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</si>
  <si>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</si>
  <si>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</si>
  <si>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</si>
  <si>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</si>
  <si>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</si>
  <si>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</si>
  <si>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</si>
  <si>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</si>
  <si>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</si>
  <si>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</si>
  <si>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</si>
  <si>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</si>
  <si>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</si>
  <si>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</si>
  <si>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</si>
  <si>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</si>
  <si>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</si>
  <si>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</si>
  <si>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</si>
  <si>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</si>
  <si>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</si>
  <si>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</si>
  <si>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</si>
  <si>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</si>
  <si>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</si>
  <si>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</si>
  <si>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</si>
  <si>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</si>
  <si>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</si>
  <si>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</si>
  <si>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</si>
  <si>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</si>
  <si>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</si>
  <si>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</si>
  <si>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</si>
  <si>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</si>
  <si>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</si>
  <si>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</si>
  <si>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</si>
  <si>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</si>
  <si>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</si>
  <si>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</si>
  <si>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</si>
  <si>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</si>
  <si>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</si>
  <si>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</si>
  <si>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</si>
  <si>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</si>
  <si>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</si>
  <si>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</si>
  <si>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</si>
  <si>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</si>
  <si>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</si>
  <si>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</si>
  <si>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</si>
  <si>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</si>
  <si>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</si>
  <si>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</si>
  <si>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</si>
  <si>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</si>
  <si>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元年度供用開始して以来、既設管渠の事故等はない。しかし、施設は稼働から30年以上経過しているものもあり、計画的に施設・管渠の長寿命化を図るとともに、地震等の災害に対応するため、施設・管渠の耐震対策を進める必要がある。
　こうしたことから、ストックマネジメント計画を策定することで優先順位等を明確にし、施設の改築、管渠・マンホール点検診断等を計画的に実施している。</t>
    <phoneticPr fontId="4"/>
  </si>
  <si>
    <t>　令和2年度から地方公営企業として事業運営を開始した。計画的に管路整備、施設整備を進めるとともに既存施設の長寿命化を図る必要があり、持続可能な経営の安定化を図るために経費削減を継続的に行うとともに、下水道接続の推進など財源確保に務める。</t>
    <rPh sb="1" eb="3">
      <t>レイワ</t>
    </rPh>
    <rPh sb="4" eb="6">
      <t>ネンド</t>
    </rPh>
    <phoneticPr fontId="4"/>
  </si>
  <si>
    <t xml:space="preserve"> 経常収支比率(グラフ①)は、昨年度より増加傾向にあるが、類似団体平均値及び100％を下回っており、累積欠損金比率(グラフ②)については、類似団体平均値を上回る厳しい経営状況となっている。
　流動比率(グラフ③)は、類似団体平均値を下回っているが、流動負債については、企業債が大半を占めており、その他負債については、一定の支払い能力を有している。
　経費回収率(グラフ⑤)は、供用開始等による水洗化率の向上に伴い使用料収入が増加傾向にあり、類似団体平均値及び100％を上回っている。
　汚水処理原価(グラフ⑥)が類似団体平均を下回る結果は、施設利用率(グラフ⑦)に示される通り効率的な施設の利用が図られていることに起因する。
　水洗化率(グラフ⑧)は、類似団体平均を下回っている。下水道の整備途中段階であるものの、水洗化率向上のために、未接続家庭に対し積極的な下水道接続の推進を図る必要がある。</t>
    <rPh sb="1" eb="5">
      <t>ケイジョウシュウシ</t>
    </rPh>
    <rPh sb="5" eb="7">
      <t>ヒリツ</t>
    </rPh>
    <rPh sb="29" eb="31">
      <t>ルイジ</t>
    </rPh>
    <rPh sb="31" eb="33">
      <t>ダンタイ</t>
    </rPh>
    <rPh sb="33" eb="35">
      <t>ヘイキン</t>
    </rPh>
    <rPh sb="35" eb="36">
      <t>アタイ</t>
    </rPh>
    <rPh sb="36" eb="37">
      <t>オヨ</t>
    </rPh>
    <rPh sb="43" eb="45">
      <t>シタマワ</t>
    </rPh>
    <rPh sb="69" eb="71">
      <t>ルイジ</t>
    </rPh>
    <rPh sb="71" eb="73">
      <t>ダンタイ</t>
    </rPh>
    <rPh sb="73" eb="76">
      <t>ヘイキンチ</t>
    </rPh>
    <rPh sb="97" eb="101">
      <t>リュウドウヒリツ</t>
    </rPh>
    <rPh sb="109" eb="116">
      <t>ルイジダンタイヘイキンチ</t>
    </rPh>
    <rPh sb="117" eb="119">
      <t>シタマワ</t>
    </rPh>
    <rPh sb="125" eb="129">
      <t>リュウドウフサイ</t>
    </rPh>
    <rPh sb="135" eb="138">
      <t>キギョウサイ</t>
    </rPh>
    <rPh sb="139" eb="141">
      <t>タイハン</t>
    </rPh>
    <rPh sb="142" eb="143">
      <t>シ</t>
    </rPh>
    <rPh sb="150" eb="151">
      <t>タ</t>
    </rPh>
    <rPh sb="151" eb="153">
      <t>フサイ</t>
    </rPh>
    <rPh sb="159" eb="161">
      <t>イッテイ</t>
    </rPh>
    <rPh sb="162" eb="164">
      <t>シハラ</t>
    </rPh>
    <rPh sb="165" eb="167">
      <t>ノウリョク</t>
    </rPh>
    <rPh sb="168" eb="169">
      <t>ユウ</t>
    </rPh>
    <rPh sb="177" eb="179">
      <t>ケイヒ</t>
    </rPh>
    <rPh sb="179" eb="182">
      <t>カイシュウリツ</t>
    </rPh>
    <rPh sb="190" eb="192">
      <t>キョウヨウ</t>
    </rPh>
    <rPh sb="236" eb="237">
      <t>ウエ</t>
    </rPh>
    <rPh sb="395" eb="3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</si>
</sst>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72-49E2-8614-7798B8944B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FA72-49E2-8614-7798B8944B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93.6</c:v>
                </c:pt>
                <c:pt idx="4">
                  <c:v>96.92</c:v>
                </c:pt>
              </c:numCache>
            </c:numRef>
          </c:val>
          <c:extLst>
            <c:ext xmlns:c16="http://schemas.microsoft.com/office/drawing/2014/chart" uri="{C3380CC4-5D6E-409C-BE32-E72D297353CC}">
              <c16:uniqueId val="{00000000-C323-4ADD-9305-07CCDC7662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C323-4ADD-9305-07CCDC7662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79.09</c:v>
                </c:pt>
                <c:pt idx="4">
                  <c:v>82.28</c:v>
                </c:pt>
              </c:numCache>
            </c:numRef>
          </c:val>
          <c:extLst>
            <c:ext xmlns:c16="http://schemas.microsoft.com/office/drawing/2014/chart" uri="{C3380CC4-5D6E-409C-BE32-E72D297353CC}">
              <c16:uniqueId val="{00000000-E834-4069-9EF7-ED24D5F061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E834-4069-9EF7-ED24D5F061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97.66</c:v>
                </c:pt>
                <c:pt idx="4">
                  <c:v>98.46</c:v>
                </c:pt>
              </c:numCache>
            </c:numRef>
          </c:val>
          <c:extLst>
            <c:ext xmlns:c16="http://schemas.microsoft.com/office/drawing/2014/chart" uri="{C3380CC4-5D6E-409C-BE32-E72D297353CC}">
              <c16:uniqueId val="{00000000-DB8D-447B-9584-54169B91E8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DB8D-447B-9584-54169B91E8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3.34</c:v>
                </c:pt>
                <c:pt idx="4">
                  <c:v>6.16</c:v>
                </c:pt>
              </c:numCache>
            </c:numRef>
          </c:val>
          <c:extLst>
            <c:ext xmlns:c16="http://schemas.microsoft.com/office/drawing/2014/chart" uri="{C3380CC4-5D6E-409C-BE32-E72D297353CC}">
              <c16:uniqueId val="{00000000-5EA0-425A-B9E5-3E6FFB877B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5EA0-425A-B9E5-3E6FFB877B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15-43CA-B1ED-AD3A5CB63C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1815-43CA-B1ED-AD3A5CB63C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11.92</c:v>
                </c:pt>
                <c:pt idx="4">
                  <c:v>18.5</c:v>
                </c:pt>
              </c:numCache>
            </c:numRef>
          </c:val>
          <c:extLst>
            <c:ext xmlns:c16="http://schemas.microsoft.com/office/drawing/2014/chart" uri="{C3380CC4-5D6E-409C-BE32-E72D297353CC}">
              <c16:uniqueId val="{00000000-3D48-4DCC-8DD8-DD9B620B00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3D48-4DCC-8DD8-DD9B620B00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19.47</c:v>
                </c:pt>
                <c:pt idx="4">
                  <c:v>15.4</c:v>
                </c:pt>
              </c:numCache>
            </c:numRef>
          </c:val>
          <c:extLst>
            <c:ext xmlns:c16="http://schemas.microsoft.com/office/drawing/2014/chart" uri="{C3380CC4-5D6E-409C-BE32-E72D297353CC}">
              <c16:uniqueId val="{00000000-84F0-4F4E-81B4-58FC3D830D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84F0-4F4E-81B4-58FC3D830D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485-404D-A39E-8D8E39CD4A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748.07</c:v>
                </c:pt>
              </c:numCache>
            </c:numRef>
          </c:val>
          <c:smooth val="0"/>
          <c:extLst>
            <c:ext xmlns:c16="http://schemas.microsoft.com/office/drawing/2014/chart" uri="{C3380CC4-5D6E-409C-BE32-E72D297353CC}">
              <c16:uniqueId val="{00000001-D485-404D-A39E-8D8E39CD4A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107.3</c:v>
                </c:pt>
                <c:pt idx="4">
                  <c:v>103.39</c:v>
                </c:pt>
              </c:numCache>
            </c:numRef>
          </c:val>
          <c:extLst>
            <c:ext xmlns:c16="http://schemas.microsoft.com/office/drawing/2014/chart" uri="{C3380CC4-5D6E-409C-BE32-E72D297353CC}">
              <c16:uniqueId val="{00000000-350D-4A91-942B-3C0F691CC6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90.15</c:v>
                </c:pt>
              </c:numCache>
            </c:numRef>
          </c:val>
          <c:smooth val="0"/>
          <c:extLst>
            <c:ext xmlns:c16="http://schemas.microsoft.com/office/drawing/2014/chart" uri="{C3380CC4-5D6E-409C-BE32-E72D297353CC}">
              <c16:uniqueId val="{00000001-350D-4A91-942B-3C0F691CC6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133.29</c:v>
                </c:pt>
                <c:pt idx="4">
                  <c:v>138.57</c:v>
                </c:pt>
              </c:numCache>
            </c:numRef>
          </c:val>
          <c:extLst>
            <c:ext xmlns:c16="http://schemas.microsoft.com/office/drawing/2014/chart" uri="{C3380CC4-5D6E-409C-BE32-E72D297353CC}">
              <c16:uniqueId val="{00000000-0551-4F28-A0D7-52CBE9C02D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173.14</c:v>
                </c:pt>
              </c:numCache>
            </c:numRef>
          </c:val>
          <c:smooth val="0"/>
          <c:extLst>
            <c:ext xmlns:c16="http://schemas.microsoft.com/office/drawing/2014/chart" uri="{C3380CC4-5D6E-409C-BE32-E72D297353CC}">
              <c16:uniqueId val="{00000001-0551-4F28-A0D7-52CBE9C02D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岡山県　井原市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38818</v>
      </c>
      <c r="AM8" s="42"/>
      <c r="AN8" s="42"/>
      <c r="AO8" s="42"/>
      <c r="AP8" s="42"/>
      <c r="AQ8" s="42"/>
      <c r="AR8" s="42"/>
      <c r="AS8" s="42"/>
      <c r="AT8" s="35">
        <f>データ!T6</f>
        <v>243.54</v>
      </c>
      <c r="AU8" s="35"/>
      <c r="AV8" s="35"/>
      <c r="AW8" s="35"/>
      <c r="AX8" s="35"/>
      <c r="AY8" s="35"/>
      <c r="AZ8" s="35"/>
      <c r="BA8" s="35"/>
      <c r="BB8" s="35">
        <f>データ!U6</f>
        <v>159.38999999999999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62.99</v>
      </c>
      <c r="J10" s="35"/>
      <c r="K10" s="35"/>
      <c r="L10" s="35"/>
      <c r="M10" s="35"/>
      <c r="N10" s="35"/>
      <c r="O10" s="35"/>
      <c r="P10" s="35">
        <f>データ!P6</f>
        <v>51.8</v>
      </c>
      <c r="Q10" s="35"/>
      <c r="R10" s="35"/>
      <c r="S10" s="35"/>
      <c r="T10" s="35"/>
      <c r="U10" s="35"/>
      <c r="V10" s="35"/>
      <c r="W10" s="35">
        <f>データ!Q6</f>
        <v>65.36</v>
      </c>
      <c r="X10" s="35"/>
      <c r="Y10" s="35"/>
      <c r="Z10" s="35"/>
      <c r="AA10" s="35"/>
      <c r="AB10" s="35"/>
      <c r="AC10" s="35"/>
      <c r="AD10" s="42">
        <f>データ!R6</f>
        <v>2739</v>
      </c>
      <c r="AE10" s="42"/>
      <c r="AF10" s="42"/>
      <c r="AG10" s="42"/>
      <c r="AH10" s="42"/>
      <c r="AI10" s="42"/>
      <c r="AJ10" s="42"/>
      <c r="AK10" s="2"/>
      <c r="AL10" s="42">
        <f>データ!V6</f>
        <v>19985</v>
      </c>
      <c r="AM10" s="42"/>
      <c r="AN10" s="42"/>
      <c r="AO10" s="42"/>
      <c r="AP10" s="42"/>
      <c r="AQ10" s="42"/>
      <c r="AR10" s="42"/>
      <c r="AS10" s="42"/>
      <c r="AT10" s="35">
        <f>データ!W6</f>
        <v>7.14</v>
      </c>
      <c r="AU10" s="35"/>
      <c r="AV10" s="35"/>
      <c r="AW10" s="35"/>
      <c r="AX10" s="35"/>
      <c r="AY10" s="35"/>
      <c r="AZ10" s="35"/>
      <c r="BA10" s="35"/>
      <c r="BB10" s="35">
        <f>データ!X6</f>
        <v>2799.02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sl2+sOH8/g1pDqpCBvXooN17GTQJMIVNzxP91gLmkBRQUL9oCkBwJYiaapLaho03Lv0J/wrSpWxHL8Gr0Kjow==" saltValue="Cr9nXPfo+bU3NUgPHcj1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332071</v>
      </c>
      <c r="D6" s="19">
        <f t="shared" si="3"/>
        <v>46</v>
      </c>
      <c r="E6" s="19">
        <f t="shared" si="3"/>
        <v>17</v>
      </c>
      <c r="F6" s="19">
        <f t="shared" si="3"/>
        <v>1</v>
      </c>
      <c r="G6" s="19">
        <f t="shared" si="3"/>
        <v>0</v>
      </c>
      <c r="H6" s="19" t="str">
        <f t="shared" si="3"/>
        <v>岡山県　井原市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62.99</v>
      </c>
      <c r="P6" s="20">
        <f t="shared" si="3"/>
        <v>51.8</v>
      </c>
      <c r="Q6" s="20">
        <f t="shared" si="3"/>
        <v>65.36</v>
      </c>
      <c r="R6" s="20">
        <f t="shared" si="3"/>
        <v>2739</v>
      </c>
      <c r="S6" s="20">
        <f t="shared" si="3"/>
        <v>38818</v>
      </c>
      <c r="T6" s="20">
        <f t="shared" si="3"/>
        <v>243.54</v>
      </c>
      <c r="U6" s="20">
        <f t="shared" si="3"/>
        <v>159.38999999999999</v>
      </c>
      <c r="V6" s="20">
        <f t="shared" si="3"/>
        <v>19985</v>
      </c>
      <c r="W6" s="20">
        <f t="shared" si="3"/>
        <v>7.14</v>
      </c>
      <c r="X6" s="20">
        <f t="shared" si="3"/>
        <v>2799.02</v>
      </c>
      <c r="Y6" s="21" t="str">
        <f>IF(Y7="",NA(),Y7)</f>
        <v>-</v>
      </c>
      <c r="Z6" s="21" t="str">
        <f t="shared" ref="Z6:AH6" si="4">IF(Z7="",NA(),Z7)</f>
        <v>-</v>
      </c>
      <c r="AA6" s="21" t="str">
        <f t="shared" si="4"/>
        <v>-</v>
      </c>
      <c r="AB6" s="21">
        <f t="shared" si="4"/>
        <v>97.66</v>
      </c>
      <c r="AC6" s="21">
        <f t="shared" si="4"/>
        <v>98.46</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1">
        <f t="shared" si="5"/>
        <v>11.92</v>
      </c>
      <c r="AN6" s="21">
        <f t="shared" si="5"/>
        <v>18.5</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19.47</v>
      </c>
      <c r="AY6" s="21">
        <f t="shared" si="6"/>
        <v>15.4</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789.08</v>
      </c>
      <c r="BO6" s="21">
        <f t="shared" si="7"/>
        <v>748.07</v>
      </c>
      <c r="BP6" s="20" t="str">
        <f>IF(BP7="","",IF(BP7="-","【-】","【"&amp;SUBSTITUTE(TEXT(BP7,"#,##0.00"),"-","△")&amp;"】"))</f>
        <v>【669.12】</v>
      </c>
      <c r="BQ6" s="21" t="str">
        <f>IF(BQ7="",NA(),BQ7)</f>
        <v>-</v>
      </c>
      <c r="BR6" s="21" t="str">
        <f t="shared" ref="BR6:BZ6" si="8">IF(BR7="",NA(),BR7)</f>
        <v>-</v>
      </c>
      <c r="BS6" s="21" t="str">
        <f t="shared" si="8"/>
        <v>-</v>
      </c>
      <c r="BT6" s="21">
        <f t="shared" si="8"/>
        <v>107.3</v>
      </c>
      <c r="BU6" s="21">
        <f t="shared" si="8"/>
        <v>103.39</v>
      </c>
      <c r="BV6" s="21" t="str">
        <f t="shared" si="8"/>
        <v>-</v>
      </c>
      <c r="BW6" s="21" t="str">
        <f t="shared" si="8"/>
        <v>-</v>
      </c>
      <c r="BX6" s="21" t="str">
        <f t="shared" si="8"/>
        <v>-</v>
      </c>
      <c r="BY6" s="21">
        <f t="shared" si="8"/>
        <v>88.25</v>
      </c>
      <c r="BZ6" s="21">
        <f t="shared" si="8"/>
        <v>90.15</v>
      </c>
      <c r="CA6" s="20" t="str">
        <f>IF(CA7="","",IF(CA7="-","【-】","【"&amp;SUBSTITUTE(TEXT(CA7,"#,##0.00"),"-","△")&amp;"】"))</f>
        <v>【99.73】</v>
      </c>
      <c r="CB6" s="21" t="str">
        <f>IF(CB7="",NA(),CB7)</f>
        <v>-</v>
      </c>
      <c r="CC6" s="21" t="str">
        <f t="shared" ref="CC6:CK6" si="9">IF(CC7="",NA(),CC7)</f>
        <v>-</v>
      </c>
      <c r="CD6" s="21" t="str">
        <f t="shared" si="9"/>
        <v>-</v>
      </c>
      <c r="CE6" s="21">
        <f t="shared" si="9"/>
        <v>133.29</v>
      </c>
      <c r="CF6" s="21">
        <f t="shared" si="9"/>
        <v>138.57</v>
      </c>
      <c r="CG6" s="21" t="str">
        <f t="shared" si="9"/>
        <v>-</v>
      </c>
      <c r="CH6" s="21" t="str">
        <f t="shared" si="9"/>
        <v>-</v>
      </c>
      <c r="CI6" s="21" t="str">
        <f t="shared" si="9"/>
        <v>-</v>
      </c>
      <c r="CJ6" s="21">
        <f t="shared" si="9"/>
        <v>176.37</v>
      </c>
      <c r="CK6" s="21">
        <f t="shared" si="9"/>
        <v>173.14</v>
      </c>
      <c r="CL6" s="20" t="str">
        <f>IF(CL7="","",IF(CL7="-","【-】","【"&amp;SUBSTITUTE(TEXT(CL7,"#,##0.00"),"-","△")&amp;"】"))</f>
        <v>【134.98】</v>
      </c>
      <c r="CM6" s="21" t="str">
        <f>IF(CM7="",NA(),CM7)</f>
        <v>-</v>
      </c>
      <c r="CN6" s="21" t="str">
        <f t="shared" ref="CN6:CV6" si="10">IF(CN7="",NA(),CN7)</f>
        <v>-</v>
      </c>
      <c r="CO6" s="21" t="str">
        <f t="shared" si="10"/>
        <v>-</v>
      </c>
      <c r="CP6" s="21">
        <f t="shared" si="10"/>
        <v>93.6</v>
      </c>
      <c r="CQ6" s="21">
        <f t="shared" si="10"/>
        <v>96.92</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79.09</v>
      </c>
      <c r="DB6" s="21">
        <f t="shared" si="11"/>
        <v>82.28</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3.34</v>
      </c>
      <c r="DM6" s="21">
        <f t="shared" si="12"/>
        <v>6.16</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332071</v>
      </c>
      <c r="D7" s="23">
        <v>46</v>
      </c>
      <c r="E7" s="23">
        <v>17</v>
      </c>
      <c r="F7" s="23">
        <v>1</v>
      </c>
      <c r="G7" s="23">
        <v>0</v>
      </c>
      <c r="H7" s="23" t="s">
        <v>96</v>
      </c>
      <c r="I7" s="23" t="s">
        <v>97</v>
      </c>
      <c r="J7" s="23" t="s">
        <v>98</v>
      </c>
      <c r="K7" s="23" t="s">
        <v>99</v>
      </c>
      <c r="L7" s="23" t="s">
        <v>100</v>
      </c>
      <c r="M7" s="23" t="s">
        <v>101</v>
      </c>
      <c r="N7" s="24" t="s">
        <v>102</v>
      </c>
      <c r="O7" s="24">
        <v>62.99</v>
      </c>
      <c r="P7" s="24">
        <v>51.8</v>
      </c>
      <c r="Q7" s="24">
        <v>65.36</v>
      </c>
      <c r="R7" s="24">
        <v>2739</v>
      </c>
      <c r="S7" s="24">
        <v>38818</v>
      </c>
      <c r="T7" s="24">
        <v>243.54</v>
      </c>
      <c r="U7" s="24">
        <v>159.38999999999999</v>
      </c>
      <c r="V7" s="24">
        <v>19985</v>
      </c>
      <c r="W7" s="24">
        <v>7.14</v>
      </c>
      <c r="X7" s="24">
        <v>2799.02</v>
      </c>
      <c r="Y7" s="24" t="s">
        <v>102</v>
      </c>
      <c r="Z7" s="24" t="s">
        <v>102</v>
      </c>
      <c r="AA7" s="24" t="s">
        <v>102</v>
      </c>
      <c r="AB7" s="24">
        <v>97.66</v>
      </c>
      <c r="AC7" s="24">
        <v>98.46</v>
      </c>
      <c r="AD7" s="24" t="s">
        <v>102</v>
      </c>
      <c r="AE7" s="24" t="s">
        <v>102</v>
      </c>
      <c r="AF7" s="24" t="s">
        <v>102</v>
      </c>
      <c r="AG7" s="24">
        <v>106.5</v>
      </c>
      <c r="AH7" s="24">
        <v>106.22</v>
      </c>
      <c r="AI7" s="24">
        <v>107.02</v>
      </c>
      <c r="AJ7" s="24" t="s">
        <v>102</v>
      </c>
      <c r="AK7" s="24" t="s">
        <v>102</v>
      </c>
      <c r="AL7" s="24" t="s">
        <v>102</v>
      </c>
      <c r="AM7" s="24">
        <v>11.92</v>
      </c>
      <c r="AN7" s="24">
        <v>18.5</v>
      </c>
      <c r="AO7" s="24" t="s">
        <v>102</v>
      </c>
      <c r="AP7" s="24" t="s">
        <v>102</v>
      </c>
      <c r="AQ7" s="24" t="s">
        <v>102</v>
      </c>
      <c r="AR7" s="24">
        <v>18.36</v>
      </c>
      <c r="AS7" s="24">
        <v>18.010000000000002</v>
      </c>
      <c r="AT7" s="24">
        <v>3.09</v>
      </c>
      <c r="AU7" s="24" t="s">
        <v>102</v>
      </c>
      <c r="AV7" s="24" t="s">
        <v>102</v>
      </c>
      <c r="AW7" s="24" t="s">
        <v>102</v>
      </c>
      <c r="AX7" s="24">
        <v>19.47</v>
      </c>
      <c r="AY7" s="24">
        <v>15.4</v>
      </c>
      <c r="AZ7" s="24" t="s">
        <v>102</v>
      </c>
      <c r="BA7" s="24" t="s">
        <v>102</v>
      </c>
      <c r="BB7" s="24" t="s">
        <v>102</v>
      </c>
      <c r="BC7" s="24">
        <v>55.6</v>
      </c>
      <c r="BD7" s="24">
        <v>59.4</v>
      </c>
      <c r="BE7" s="24">
        <v>71.39</v>
      </c>
      <c r="BF7" s="24" t="s">
        <v>102</v>
      </c>
      <c r="BG7" s="24" t="s">
        <v>102</v>
      </c>
      <c r="BH7" s="24" t="s">
        <v>102</v>
      </c>
      <c r="BI7" s="24">
        <v>0</v>
      </c>
      <c r="BJ7" s="24">
        <v>0</v>
      </c>
      <c r="BK7" s="24" t="s">
        <v>102</v>
      </c>
      <c r="BL7" s="24" t="s">
        <v>102</v>
      </c>
      <c r="BM7" s="24" t="s">
        <v>102</v>
      </c>
      <c r="BN7" s="24">
        <v>789.08</v>
      </c>
      <c r="BO7" s="24">
        <v>748.07</v>
      </c>
      <c r="BP7" s="24">
        <v>669.12</v>
      </c>
      <c r="BQ7" s="24" t="s">
        <v>102</v>
      </c>
      <c r="BR7" s="24" t="s">
        <v>102</v>
      </c>
      <c r="BS7" s="24" t="s">
        <v>102</v>
      </c>
      <c r="BT7" s="24">
        <v>107.3</v>
      </c>
      <c r="BU7" s="24">
        <v>103.39</v>
      </c>
      <c r="BV7" s="24" t="s">
        <v>102</v>
      </c>
      <c r="BW7" s="24" t="s">
        <v>102</v>
      </c>
      <c r="BX7" s="24" t="s">
        <v>102</v>
      </c>
      <c r="BY7" s="24">
        <v>88.25</v>
      </c>
      <c r="BZ7" s="24">
        <v>90.15</v>
      </c>
      <c r="CA7" s="24">
        <v>99.73</v>
      </c>
      <c r="CB7" s="24" t="s">
        <v>102</v>
      </c>
      <c r="CC7" s="24" t="s">
        <v>102</v>
      </c>
      <c r="CD7" s="24" t="s">
        <v>102</v>
      </c>
      <c r="CE7" s="24">
        <v>133.29</v>
      </c>
      <c r="CF7" s="24">
        <v>138.57</v>
      </c>
      <c r="CG7" s="24" t="s">
        <v>102</v>
      </c>
      <c r="CH7" s="24" t="s">
        <v>102</v>
      </c>
      <c r="CI7" s="24" t="s">
        <v>102</v>
      </c>
      <c r="CJ7" s="24">
        <v>176.37</v>
      </c>
      <c r="CK7" s="24">
        <v>173.14</v>
      </c>
      <c r="CL7" s="24">
        <v>134.97999999999999</v>
      </c>
      <c r="CM7" s="24" t="s">
        <v>102</v>
      </c>
      <c r="CN7" s="24" t="s">
        <v>102</v>
      </c>
      <c r="CO7" s="24" t="s">
        <v>102</v>
      </c>
      <c r="CP7" s="24">
        <v>93.6</v>
      </c>
      <c r="CQ7" s="24">
        <v>96.92</v>
      </c>
      <c r="CR7" s="24" t="s">
        <v>102</v>
      </c>
      <c r="CS7" s="24" t="s">
        <v>102</v>
      </c>
      <c r="CT7" s="24" t="s">
        <v>102</v>
      </c>
      <c r="CU7" s="24">
        <v>56.72</v>
      </c>
      <c r="CV7" s="24">
        <v>56.43</v>
      </c>
      <c r="CW7" s="24">
        <v>59.99</v>
      </c>
      <c r="CX7" s="24" t="s">
        <v>102</v>
      </c>
      <c r="CY7" s="24" t="s">
        <v>102</v>
      </c>
      <c r="CZ7" s="24" t="s">
        <v>102</v>
      </c>
      <c r="DA7" s="24">
        <v>79.09</v>
      </c>
      <c r="DB7" s="24">
        <v>82.28</v>
      </c>
      <c r="DC7" s="24" t="s">
        <v>102</v>
      </c>
      <c r="DD7" s="24" t="s">
        <v>102</v>
      </c>
      <c r="DE7" s="24" t="s">
        <v>102</v>
      </c>
      <c r="DF7" s="24">
        <v>90.72</v>
      </c>
      <c r="DG7" s="24">
        <v>91.07</v>
      </c>
      <c r="DH7" s="24">
        <v>95.72</v>
      </c>
      <c r="DI7" s="24" t="s">
        <v>102</v>
      </c>
      <c r="DJ7" s="24" t="s">
        <v>102</v>
      </c>
      <c r="DK7" s="24" t="s">
        <v>102</v>
      </c>
      <c r="DL7" s="24">
        <v>3.34</v>
      </c>
      <c r="DM7" s="24">
        <v>6.16</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2023-01-12T06:24:29Z</cp:lastPrinted>
  <dcterms:created xsi:type="dcterms:W3CDTF">2022-12-01T01:21:50Z</dcterms:created>
  <dcterms:modified xsi:type="dcterms:W3CDTF">2023-01-12T06:24:29Z</dcterms:modified>
  <cp:category/>
</cp:coreProperties>
</file>