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1345\Desktop\【岡山県市町村課1.26(金)〆】公営企業に係る経営比較分析表（令和４年度決算）の分析等について（依頼）\"/>
    </mc:Choice>
  </mc:AlternateContent>
  <workbookProtection workbookAlgorithmName="SHA-512" workbookHashValue="g1uZO/d6mP89dXB0LaS62/LDhsMXkNjiuW8nKPk8etONWwv0ctnnXIyfVNA20+JxKmBYgmvmwVcRpjH0IAAgBw==" workbookSaltValue="we2QPbyyq+FyuyjGcNQ8jA==" workbookSpinCount="100000" lockStructure="1"/>
  <bookViews>
    <workbookView xWindow="0" yWindow="0" windowWidth="15360" windowHeight="7635"/>
  </bookViews>
  <sheets>
    <sheet name="法適用_下水道事業" sheetId="4" r:id="rId1"/>
    <sheet name="データ" sheetId="5" state="hidden" r:id="rId2"/>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<sst xmlns="http://schemas.openxmlformats.org/spreadsheetml/2006/main" count="275" uniqueCount="116">
  <si>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</si>
  <si>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</si>
  <si>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</si>
  <si>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</si>
  <si>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</si>
  <si>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</si>
  <si>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</si>
  <si>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</si>
  <si>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</si>
  <si>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</si>
  <si>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</si>
  <si>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</si>
  <si>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</si>
  <si>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</si>
  <si>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</si>
  <si>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</si>
  <si>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</si>
  <si>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</si>
  <si>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</si>
  <si>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</si>
  <si>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</si>
  <si>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</si>
  <si>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</si>
  <si>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</si>
  <si>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</si>
  <si>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</si>
  <si>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</si>
  <si>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</si>
  <si>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</si>
  <si>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</si>
  <si>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</si>
  <si>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</si>
  <si>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</si>
  <si>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</si>
  <si>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</si>
  <si>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</si>
  <si>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</si>
  <si>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</si>
  <si>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</si>
  <si>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</si>
  <si>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</si>
  <si>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</si>
  <si>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</si>
  <si>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</si>
  <si>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</si>
  <si>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</si>
  <si>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</si>
  <si>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</si>
  <si>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</si>
  <si>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</si>
  <si>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</si>
  <si>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</si>
  <si>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</si>
  <si>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</si>
  <si>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</si>
  <si>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</si>
  <si>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</si>
  <si>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</si>
  <si>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</si>
  <si>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</si>
  <si>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</si>
  <si>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</si>
  <si>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</si>
  <si>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</si>
  <si>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</si>
  <si>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</si>
  <si>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</si>
  <si>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</si>
  <si>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</si>
  <si>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</si>
  <si>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</si>
  <si>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</si>
  <si>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</si>
  <si>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</si>
  <si>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</si>
  <si>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</si>
  <si>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</si>
  <si>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</si>
  <si>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</si>
  <si>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</si>
  <si>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</si>
  <si>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</si>
  <si>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</si>
  <si>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</si>
  <si>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</si>
  <si>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</si>
  <si>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</si>
  <si>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</si>
  <si>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</si>
  <si>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</si>
  <si>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</si>
  <si>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</si>
  <si>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</si>
  <si>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</si>
  <si>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</si>
  <si>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</si>
  <si>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井原市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</si>
  <si>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</si>
  <si>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</si>
  <si>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</si>
  <si>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</si>
  <si>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</si>
  <si>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</si>
  <si>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</si>
  <si>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</si>
  <si>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</si>
  <si>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</si>
  <si>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</si>
  <si>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</si>
  <si>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</si>
  <si>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</si>
  <si>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</si>
  <si>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</si>
  <si>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元年度供用開始して以来、既設管渠の事故等はない。しかし、施設は稼働から30年以上経過しているものもあり、計画的に施設・管渠の長寿命化を図るとともに、地震等の災害に対応するため、施設・管渠の耐震対策を進める必要がある。
　こうしたことから、ストックマネジメント計画を策定することで優先順位等を明確にし、施設の改築、管渠・マンホール点検診断等を計画的に実施している。</t>
    <phoneticPr fontId="4"/>
  </si>
  <si>
    <t>　令和2年度から地方公営企業として事業運営を開始した。計画的に管路整備、施設整備を進めるとともに既存施設の長寿命化を図る必要があり、持続可能な経営の安定化を図るために経費削減を継続的に行うとともに、下水道接続の推進など財源確保に務める。</t>
    <rPh sb="1" eb="3">
      <t>レイワ</t>
    </rPh>
    <rPh sb="4" eb="6">
      <t>ネンド</t>
    </rPh>
    <phoneticPr fontId="4"/>
  </si>
  <si>
    <r>
      <t xml:space="preserve"> </t>
    </r>
    <r>
      <rPr>
        <sz val="11"/>
        <rFont val="ＭＳ ゴシック"/>
        <family val="3"/>
        <charset val="128"/>
      </rPr>
      <t>経常収支比率(グラフ①)は昨年度より増加、累積欠損金比率(グラフ②)は減少しているが一般会計補助金に依存している為、引き続き経営改善を図っていく必要がある。</t>
    </r>
    <r>
      <rPr>
        <sz val="11"/>
        <color rgb="FFFF0000"/>
        <rFont val="ＭＳ ゴシック"/>
        <family val="3"/>
        <charset val="128"/>
      </rPr>
      <t xml:space="preserve">
</t>
    </r>
    <r>
      <rPr>
        <sz val="11"/>
        <rFont val="ＭＳ ゴシック"/>
        <family val="3"/>
        <charset val="128"/>
      </rPr>
      <t>　流動比率(グラフ③)は類似団体平均値を下回っているが、企業債等の流動負債に対し使用料収入等が少ない為である。</t>
    </r>
    <r>
      <rPr>
        <sz val="11"/>
        <color rgb="FFFF0000"/>
        <rFont val="ＭＳ ゴシック"/>
        <family val="3"/>
        <charset val="128"/>
      </rPr>
      <t xml:space="preserve">
</t>
    </r>
    <r>
      <rPr>
        <sz val="11"/>
        <rFont val="ＭＳ ゴシック"/>
        <family val="3"/>
        <charset val="128"/>
      </rPr>
      <t>　経費回収率(グラフ⑤)は、供用開始等による水洗化率の向上に伴い使用料収入が増加傾向にあり、類似団体平均値及び100％を上回っている。</t>
    </r>
    <r>
      <rPr>
        <sz val="11"/>
        <color rgb="FFFF0000"/>
        <rFont val="ＭＳ ゴシック"/>
        <family val="3"/>
        <charset val="128"/>
      </rPr>
      <t xml:space="preserve">
</t>
    </r>
    <r>
      <rPr>
        <sz val="11"/>
        <rFont val="ＭＳ ゴシック"/>
        <family val="3"/>
        <charset val="128"/>
      </rPr>
      <t xml:space="preserve">　汚水処理原価(グラフ⑥)が類似団体平均を下回る結果は、施設利用率(グラフ⑦)に示される通り効率的な施設の利用が図られていることに起因する。
</t>
    </r>
    <r>
      <rPr>
        <sz val="11"/>
        <color rgb="FFFF0000"/>
        <rFont val="ＭＳ ゴシック"/>
        <family val="3"/>
        <charset val="128"/>
      </rPr>
      <t xml:space="preserve">
</t>
    </r>
    <r>
      <rPr>
        <sz val="11"/>
        <rFont val="ＭＳ ゴシック"/>
        <family val="3"/>
        <charset val="128"/>
      </rPr>
      <t>　水洗化率(グラフ⑧)は、類似団体平均を下回っている。下水道の整備途中段階であるものの、水洗化率向上のために、未接続家庭に対し積極的な下水道接続の推進を図る必要がある。</t>
    </r>
    <rPh sb="1" eb="5">
      <t>ケイジョウシュウシ</t>
    </rPh>
    <rPh sb="5" eb="7">
      <t>ヒリツ</t>
    </rPh>
    <rPh sb="36" eb="38">
      <t>ゲンショウ</t>
    </rPh>
    <rPh sb="43" eb="47">
      <t>イッパンカイケイ</t>
    </rPh>
    <rPh sb="47" eb="50">
      <t>ホジョキン</t>
    </rPh>
    <rPh sb="51" eb="53">
      <t>イゾン</t>
    </rPh>
    <rPh sb="57" eb="58">
      <t>タメ</t>
    </rPh>
    <rPh sb="59" eb="60">
      <t>ヒ</t>
    </rPh>
    <rPh sb="61" eb="62">
      <t>ツヅ</t>
    </rPh>
    <rPh sb="63" eb="65">
      <t>ケイエイ</t>
    </rPh>
    <rPh sb="65" eb="67">
      <t>カイゼン</t>
    </rPh>
    <rPh sb="68" eb="69">
      <t>ハカ</t>
    </rPh>
    <rPh sb="73" eb="75">
      <t>ヒツヨウ</t>
    </rPh>
    <rPh sb="82" eb="86">
      <t>リュウドウヒリツ</t>
    </rPh>
    <rPh sb="93" eb="100">
      <t>ルイジダンタイヘイキンチ</t>
    </rPh>
    <rPh sb="101" eb="103">
      <t>シタマワ</t>
    </rPh>
    <rPh sb="109" eb="112">
      <t>キギョウサイ</t>
    </rPh>
    <rPh sb="112" eb="113">
      <t>トウ</t>
    </rPh>
    <rPh sb="114" eb="118">
      <t>リュウドウフサイ</t>
    </rPh>
    <rPh sb="119" eb="120">
      <t>タイ</t>
    </rPh>
    <rPh sb="121" eb="124">
      <t>シヨウリョウ</t>
    </rPh>
    <rPh sb="124" eb="126">
      <t>シュウニュウ</t>
    </rPh>
    <rPh sb="126" eb="127">
      <t>トウ</t>
    </rPh>
    <rPh sb="128" eb="129">
      <t>スク</t>
    </rPh>
    <rPh sb="131" eb="132">
      <t>タメ</t>
    </rPh>
    <rPh sb="139" eb="141">
      <t>ケイヒ</t>
    </rPh>
    <rPh sb="141" eb="144">
      <t>カイシュウリツ</t>
    </rPh>
    <rPh sb="152" eb="154">
      <t>キョウヨウ</t>
    </rPh>
    <rPh sb="198" eb="199">
      <t>ウエ</t>
    </rPh>
    <rPh sb="357" eb="35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</si>
</sst>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E20-471E-93EC-6A51AAD8BB4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0.15</c:v>
                </c:pt>
                <c:pt idx="4">
                  <c:v>0.12</c:v>
                </c:pt>
              </c:numCache>
            </c:numRef>
          </c:val>
          <c:smooth val="0"/>
          <c:extLst>
            <c:ext xmlns:c16="http://schemas.microsoft.com/office/drawing/2014/chart" uri="{C3380CC4-5D6E-409C-BE32-E72D297353CC}">
              <c16:uniqueId val="{00000001-5E20-471E-93EC-6A51AAD8BB4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93.6</c:v>
                </c:pt>
                <c:pt idx="3">
                  <c:v>96.92</c:v>
                </c:pt>
                <c:pt idx="4">
                  <c:v>85.11</c:v>
                </c:pt>
              </c:numCache>
            </c:numRef>
          </c:val>
          <c:extLst>
            <c:ext xmlns:c16="http://schemas.microsoft.com/office/drawing/2014/chart" uri="{C3380CC4-5D6E-409C-BE32-E72D297353CC}">
              <c16:uniqueId val="{00000000-BCA5-4194-A7DC-136CB7EB248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56.72</c:v>
                </c:pt>
                <c:pt idx="3">
                  <c:v>56.43</c:v>
                </c:pt>
                <c:pt idx="4">
                  <c:v>55.82</c:v>
                </c:pt>
              </c:numCache>
            </c:numRef>
          </c:val>
          <c:smooth val="0"/>
          <c:extLst>
            <c:ext xmlns:c16="http://schemas.microsoft.com/office/drawing/2014/chart" uri="{C3380CC4-5D6E-409C-BE32-E72D297353CC}">
              <c16:uniqueId val="{00000001-BCA5-4194-A7DC-136CB7EB248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79.09</c:v>
                </c:pt>
                <c:pt idx="3">
                  <c:v>82.28</c:v>
                </c:pt>
                <c:pt idx="4">
                  <c:v>82.92</c:v>
                </c:pt>
              </c:numCache>
            </c:numRef>
          </c:val>
          <c:extLst>
            <c:ext xmlns:c16="http://schemas.microsoft.com/office/drawing/2014/chart" uri="{C3380CC4-5D6E-409C-BE32-E72D297353CC}">
              <c16:uniqueId val="{00000000-DECD-4798-9AA6-DA9B645B2AD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90.72</c:v>
                </c:pt>
                <c:pt idx="3">
                  <c:v>91.07</c:v>
                </c:pt>
                <c:pt idx="4">
                  <c:v>90.67</c:v>
                </c:pt>
              </c:numCache>
            </c:numRef>
          </c:val>
          <c:smooth val="0"/>
          <c:extLst>
            <c:ext xmlns:c16="http://schemas.microsoft.com/office/drawing/2014/chart" uri="{C3380CC4-5D6E-409C-BE32-E72D297353CC}">
              <c16:uniqueId val="{00000001-DECD-4798-9AA6-DA9B645B2AD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97.66</c:v>
                </c:pt>
                <c:pt idx="3">
                  <c:v>98.46</c:v>
                </c:pt>
                <c:pt idx="4">
                  <c:v>100.67</c:v>
                </c:pt>
              </c:numCache>
            </c:numRef>
          </c:val>
          <c:extLst>
            <c:ext xmlns:c16="http://schemas.microsoft.com/office/drawing/2014/chart" uri="{C3380CC4-5D6E-409C-BE32-E72D297353CC}">
              <c16:uniqueId val="{00000000-A276-4333-BF32-4F1C38EB6D4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c:v>
                </c:pt>
                <c:pt idx="3">
                  <c:v>106.22</c:v>
                </c:pt>
                <c:pt idx="4">
                  <c:v>107.01</c:v>
                </c:pt>
              </c:numCache>
            </c:numRef>
          </c:val>
          <c:smooth val="0"/>
          <c:extLst>
            <c:ext xmlns:c16="http://schemas.microsoft.com/office/drawing/2014/chart" uri="{C3380CC4-5D6E-409C-BE32-E72D297353CC}">
              <c16:uniqueId val="{00000001-A276-4333-BF32-4F1C38EB6D4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3.34</c:v>
                </c:pt>
                <c:pt idx="3">
                  <c:v>6.16</c:v>
                </c:pt>
                <c:pt idx="4">
                  <c:v>8.83</c:v>
                </c:pt>
              </c:numCache>
            </c:numRef>
          </c:val>
          <c:extLst>
            <c:ext xmlns:c16="http://schemas.microsoft.com/office/drawing/2014/chart" uri="{C3380CC4-5D6E-409C-BE32-E72D297353CC}">
              <c16:uniqueId val="{00000000-C16E-4078-8D68-9FD720E1EE6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20.78</c:v>
                </c:pt>
                <c:pt idx="3">
                  <c:v>23.54</c:v>
                </c:pt>
                <c:pt idx="4">
                  <c:v>25.86</c:v>
                </c:pt>
              </c:numCache>
            </c:numRef>
          </c:val>
          <c:smooth val="0"/>
          <c:extLst>
            <c:ext xmlns:c16="http://schemas.microsoft.com/office/drawing/2014/chart" uri="{C3380CC4-5D6E-409C-BE32-E72D297353CC}">
              <c16:uniqueId val="{00000001-C16E-4078-8D68-9FD720E1EE6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92A-4EB7-B161-E2A32BAEFD8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1.34</c:v>
                </c:pt>
                <c:pt idx="3">
                  <c:v>1.5</c:v>
                </c:pt>
                <c:pt idx="4">
                  <c:v>1.4</c:v>
                </c:pt>
              </c:numCache>
            </c:numRef>
          </c:val>
          <c:smooth val="0"/>
          <c:extLst>
            <c:ext xmlns:c16="http://schemas.microsoft.com/office/drawing/2014/chart" uri="{C3380CC4-5D6E-409C-BE32-E72D297353CC}">
              <c16:uniqueId val="{00000001-192A-4EB7-B161-E2A32BAEFD8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11.92</c:v>
                </c:pt>
                <c:pt idx="3">
                  <c:v>18.5</c:v>
                </c:pt>
                <c:pt idx="4">
                  <c:v>14.4</c:v>
                </c:pt>
              </c:numCache>
            </c:numRef>
          </c:val>
          <c:extLst>
            <c:ext xmlns:c16="http://schemas.microsoft.com/office/drawing/2014/chart" uri="{C3380CC4-5D6E-409C-BE32-E72D297353CC}">
              <c16:uniqueId val="{00000000-10D9-42A2-9F63-542A2E8F55A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18.36</c:v>
                </c:pt>
                <c:pt idx="3">
                  <c:v>18.010000000000002</c:v>
                </c:pt>
                <c:pt idx="4">
                  <c:v>23.86</c:v>
                </c:pt>
              </c:numCache>
            </c:numRef>
          </c:val>
          <c:smooth val="0"/>
          <c:extLst>
            <c:ext xmlns:c16="http://schemas.microsoft.com/office/drawing/2014/chart" uri="{C3380CC4-5D6E-409C-BE32-E72D297353CC}">
              <c16:uniqueId val="{00000001-10D9-42A2-9F63-542A2E8F55A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19.47</c:v>
                </c:pt>
                <c:pt idx="3">
                  <c:v>15.4</c:v>
                </c:pt>
                <c:pt idx="4">
                  <c:v>9.91</c:v>
                </c:pt>
              </c:numCache>
            </c:numRef>
          </c:val>
          <c:extLst>
            <c:ext xmlns:c16="http://schemas.microsoft.com/office/drawing/2014/chart" uri="{C3380CC4-5D6E-409C-BE32-E72D297353CC}">
              <c16:uniqueId val="{00000000-AE97-46CA-B6ED-6B49F099AE8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55.6</c:v>
                </c:pt>
                <c:pt idx="3">
                  <c:v>59.4</c:v>
                </c:pt>
                <c:pt idx="4">
                  <c:v>68.27</c:v>
                </c:pt>
              </c:numCache>
            </c:numRef>
          </c:val>
          <c:smooth val="0"/>
          <c:extLst>
            <c:ext xmlns:c16="http://schemas.microsoft.com/office/drawing/2014/chart" uri="{C3380CC4-5D6E-409C-BE32-E72D297353CC}">
              <c16:uniqueId val="{00000001-AE97-46CA-B6ED-6B49F099AE8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159-405F-AE68-F79252F98AD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789.08</c:v>
                </c:pt>
                <c:pt idx="3">
                  <c:v>747.84</c:v>
                </c:pt>
                <c:pt idx="4">
                  <c:v>804.98</c:v>
                </c:pt>
              </c:numCache>
            </c:numRef>
          </c:val>
          <c:smooth val="0"/>
          <c:extLst>
            <c:ext xmlns:c16="http://schemas.microsoft.com/office/drawing/2014/chart" uri="{C3380CC4-5D6E-409C-BE32-E72D297353CC}">
              <c16:uniqueId val="{00000001-D159-405F-AE68-F79252F98AD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107.3</c:v>
                </c:pt>
                <c:pt idx="3">
                  <c:v>103.39</c:v>
                </c:pt>
                <c:pt idx="4">
                  <c:v>102.84</c:v>
                </c:pt>
              </c:numCache>
            </c:numRef>
          </c:val>
          <c:extLst>
            <c:ext xmlns:c16="http://schemas.microsoft.com/office/drawing/2014/chart" uri="{C3380CC4-5D6E-409C-BE32-E72D297353CC}">
              <c16:uniqueId val="{00000000-E65E-42C6-9305-1FE218DA7DB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88.25</c:v>
                </c:pt>
                <c:pt idx="3">
                  <c:v>90.17</c:v>
                </c:pt>
                <c:pt idx="4">
                  <c:v>88.71</c:v>
                </c:pt>
              </c:numCache>
            </c:numRef>
          </c:val>
          <c:smooth val="0"/>
          <c:extLst>
            <c:ext xmlns:c16="http://schemas.microsoft.com/office/drawing/2014/chart" uri="{C3380CC4-5D6E-409C-BE32-E72D297353CC}">
              <c16:uniqueId val="{00000001-E65E-42C6-9305-1FE218DA7DB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133.29</c:v>
                </c:pt>
                <c:pt idx="3">
                  <c:v>138.57</c:v>
                </c:pt>
                <c:pt idx="4">
                  <c:v>135.9</c:v>
                </c:pt>
              </c:numCache>
            </c:numRef>
          </c:val>
          <c:extLst>
            <c:ext xmlns:c16="http://schemas.microsoft.com/office/drawing/2014/chart" uri="{C3380CC4-5D6E-409C-BE32-E72D297353CC}">
              <c16:uniqueId val="{00000000-9970-4BF2-83CF-095968D529D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176.37</c:v>
                </c:pt>
                <c:pt idx="3">
                  <c:v>173.17</c:v>
                </c:pt>
                <c:pt idx="4">
                  <c:v>174.8</c:v>
                </c:pt>
              </c:numCache>
            </c:numRef>
          </c:val>
          <c:smooth val="0"/>
          <c:extLst>
            <c:ext xmlns:c16="http://schemas.microsoft.com/office/drawing/2014/chart" uri="{C3380CC4-5D6E-409C-BE32-E72D297353CC}">
              <c16:uniqueId val="{00000001-9970-4BF2-83CF-095968D529D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岡山県　井原市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38064</v>
      </c>
      <c r="AM8" s="42"/>
      <c r="AN8" s="42"/>
      <c r="AO8" s="42"/>
      <c r="AP8" s="42"/>
      <c r="AQ8" s="42"/>
      <c r="AR8" s="42"/>
      <c r="AS8" s="42"/>
      <c r="AT8" s="35">
        <f>データ!T6</f>
        <v>243.54</v>
      </c>
      <c r="AU8" s="35"/>
      <c r="AV8" s="35"/>
      <c r="AW8" s="35"/>
      <c r="AX8" s="35"/>
      <c r="AY8" s="35"/>
      <c r="AZ8" s="35"/>
      <c r="BA8" s="35"/>
      <c r="BB8" s="35">
        <f>データ!U6</f>
        <v>156.29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65.209999999999994</v>
      </c>
      <c r="J10" s="35"/>
      <c r="K10" s="35"/>
      <c r="L10" s="35"/>
      <c r="M10" s="35"/>
      <c r="N10" s="35"/>
      <c r="O10" s="35"/>
      <c r="P10" s="35">
        <f>データ!P6</f>
        <v>52.02</v>
      </c>
      <c r="Q10" s="35"/>
      <c r="R10" s="35"/>
      <c r="S10" s="35"/>
      <c r="T10" s="35"/>
      <c r="U10" s="35"/>
      <c r="V10" s="35"/>
      <c r="W10" s="35">
        <f>データ!Q6</f>
        <v>73.92</v>
      </c>
      <c r="X10" s="35"/>
      <c r="Y10" s="35"/>
      <c r="Z10" s="35"/>
      <c r="AA10" s="35"/>
      <c r="AB10" s="35"/>
      <c r="AC10" s="35"/>
      <c r="AD10" s="42">
        <f>データ!R6</f>
        <v>2739</v>
      </c>
      <c r="AE10" s="42"/>
      <c r="AF10" s="42"/>
      <c r="AG10" s="42"/>
      <c r="AH10" s="42"/>
      <c r="AI10" s="42"/>
      <c r="AJ10" s="42"/>
      <c r="AK10" s="2"/>
      <c r="AL10" s="42">
        <f>データ!V6</f>
        <v>19682</v>
      </c>
      <c r="AM10" s="42"/>
      <c r="AN10" s="42"/>
      <c r="AO10" s="42"/>
      <c r="AP10" s="42"/>
      <c r="AQ10" s="42"/>
      <c r="AR10" s="42"/>
      <c r="AS10" s="42"/>
      <c r="AT10" s="35">
        <f>データ!W6</f>
        <v>7.29</v>
      </c>
      <c r="AU10" s="35"/>
      <c r="AV10" s="35"/>
      <c r="AW10" s="35"/>
      <c r="AX10" s="35"/>
      <c r="AY10" s="35"/>
      <c r="AZ10" s="35"/>
      <c r="BA10" s="35"/>
      <c r="BB10" s="35">
        <f>データ!X6</f>
        <v>2699.86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gbseNN6Y9jlIotbsgyf1NPBtcofMQ6az/uX3YIJHgcWBKSOWcJokwN4kB3QuzsIlCP1Q6X5ya+ini7lZryzEYQ==" saltValue="JotTbMjok0Kngruf8Lt9r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332071</v>
      </c>
      <c r="D6" s="19">
        <f t="shared" si="3"/>
        <v>46</v>
      </c>
      <c r="E6" s="19">
        <f t="shared" si="3"/>
        <v>17</v>
      </c>
      <c r="F6" s="19">
        <f t="shared" si="3"/>
        <v>1</v>
      </c>
      <c r="G6" s="19">
        <f t="shared" si="3"/>
        <v>0</v>
      </c>
      <c r="H6" s="19" t="str">
        <f t="shared" si="3"/>
        <v>岡山県　井原市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65.209999999999994</v>
      </c>
      <c r="P6" s="20">
        <f t="shared" si="3"/>
        <v>52.02</v>
      </c>
      <c r="Q6" s="20">
        <f t="shared" si="3"/>
        <v>73.92</v>
      </c>
      <c r="R6" s="20">
        <f t="shared" si="3"/>
        <v>2739</v>
      </c>
      <c r="S6" s="20">
        <f t="shared" si="3"/>
        <v>38064</v>
      </c>
      <c r="T6" s="20">
        <f t="shared" si="3"/>
        <v>243.54</v>
      </c>
      <c r="U6" s="20">
        <f t="shared" si="3"/>
        <v>156.29</v>
      </c>
      <c r="V6" s="20">
        <f t="shared" si="3"/>
        <v>19682</v>
      </c>
      <c r="W6" s="20">
        <f t="shared" si="3"/>
        <v>7.29</v>
      </c>
      <c r="X6" s="20">
        <f t="shared" si="3"/>
        <v>2699.86</v>
      </c>
      <c r="Y6" s="21" t="str">
        <f>IF(Y7="",NA(),Y7)</f>
        <v>-</v>
      </c>
      <c r="Z6" s="21" t="str">
        <f t="shared" ref="Z6:AH6" si="4">IF(Z7="",NA(),Z7)</f>
        <v>-</v>
      </c>
      <c r="AA6" s="21">
        <f t="shared" si="4"/>
        <v>97.66</v>
      </c>
      <c r="AB6" s="21">
        <f t="shared" si="4"/>
        <v>98.46</v>
      </c>
      <c r="AC6" s="21">
        <f t="shared" si="4"/>
        <v>100.67</v>
      </c>
      <c r="AD6" s="21" t="str">
        <f t="shared" si="4"/>
        <v>-</v>
      </c>
      <c r="AE6" s="21" t="str">
        <f t="shared" si="4"/>
        <v>-</v>
      </c>
      <c r="AF6" s="21">
        <f t="shared" si="4"/>
        <v>106.5</v>
      </c>
      <c r="AG6" s="21">
        <f t="shared" si="4"/>
        <v>106.22</v>
      </c>
      <c r="AH6" s="21">
        <f t="shared" si="4"/>
        <v>107.01</v>
      </c>
      <c r="AI6" s="20" t="str">
        <f>IF(AI7="","",IF(AI7="-","【-】","【"&amp;SUBSTITUTE(TEXT(AI7,"#,##0.00"),"-","△")&amp;"】"))</f>
        <v>【106.11】</v>
      </c>
      <c r="AJ6" s="21" t="str">
        <f>IF(AJ7="",NA(),AJ7)</f>
        <v>-</v>
      </c>
      <c r="AK6" s="21" t="str">
        <f t="shared" ref="AK6:AS6" si="5">IF(AK7="",NA(),AK7)</f>
        <v>-</v>
      </c>
      <c r="AL6" s="21">
        <f t="shared" si="5"/>
        <v>11.92</v>
      </c>
      <c r="AM6" s="21">
        <f t="shared" si="5"/>
        <v>18.5</v>
      </c>
      <c r="AN6" s="21">
        <f t="shared" si="5"/>
        <v>14.4</v>
      </c>
      <c r="AO6" s="21" t="str">
        <f t="shared" si="5"/>
        <v>-</v>
      </c>
      <c r="AP6" s="21" t="str">
        <f t="shared" si="5"/>
        <v>-</v>
      </c>
      <c r="AQ6" s="21">
        <f t="shared" si="5"/>
        <v>18.36</v>
      </c>
      <c r="AR6" s="21">
        <f t="shared" si="5"/>
        <v>18.010000000000002</v>
      </c>
      <c r="AS6" s="21">
        <f t="shared" si="5"/>
        <v>23.86</v>
      </c>
      <c r="AT6" s="20" t="str">
        <f>IF(AT7="","",IF(AT7="-","【-】","【"&amp;SUBSTITUTE(TEXT(AT7,"#,##0.00"),"-","△")&amp;"】"))</f>
        <v>【3.15】</v>
      </c>
      <c r="AU6" s="21" t="str">
        <f>IF(AU7="",NA(),AU7)</f>
        <v>-</v>
      </c>
      <c r="AV6" s="21" t="str">
        <f t="shared" ref="AV6:BD6" si="6">IF(AV7="",NA(),AV7)</f>
        <v>-</v>
      </c>
      <c r="AW6" s="21">
        <f t="shared" si="6"/>
        <v>19.47</v>
      </c>
      <c r="AX6" s="21">
        <f t="shared" si="6"/>
        <v>15.4</v>
      </c>
      <c r="AY6" s="21">
        <f t="shared" si="6"/>
        <v>9.91</v>
      </c>
      <c r="AZ6" s="21" t="str">
        <f t="shared" si="6"/>
        <v>-</v>
      </c>
      <c r="BA6" s="21" t="str">
        <f t="shared" si="6"/>
        <v>-</v>
      </c>
      <c r="BB6" s="21">
        <f t="shared" si="6"/>
        <v>55.6</v>
      </c>
      <c r="BC6" s="21">
        <f t="shared" si="6"/>
        <v>59.4</v>
      </c>
      <c r="BD6" s="21">
        <f t="shared" si="6"/>
        <v>68.27</v>
      </c>
      <c r="BE6" s="20" t="str">
        <f>IF(BE7="","",IF(BE7="-","【-】","【"&amp;SUBSTITUTE(TEXT(BE7,"#,##0.00"),"-","△")&amp;"】"))</f>
        <v>【73.44】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789.08</v>
      </c>
      <c r="BN6" s="21">
        <f t="shared" si="7"/>
        <v>747.84</v>
      </c>
      <c r="BO6" s="21">
        <f t="shared" si="7"/>
        <v>804.98</v>
      </c>
      <c r="BP6" s="20" t="str">
        <f>IF(BP7="","",IF(BP7="-","【-】","【"&amp;SUBSTITUTE(TEXT(BP7,"#,##0.00"),"-","△")&amp;"】"))</f>
        <v>【652.82】</v>
      </c>
      <c r="BQ6" s="21" t="str">
        <f>IF(BQ7="",NA(),BQ7)</f>
        <v>-</v>
      </c>
      <c r="BR6" s="21" t="str">
        <f t="shared" ref="BR6:BZ6" si="8">IF(BR7="",NA(),BR7)</f>
        <v>-</v>
      </c>
      <c r="BS6" s="21">
        <f t="shared" si="8"/>
        <v>107.3</v>
      </c>
      <c r="BT6" s="21">
        <f t="shared" si="8"/>
        <v>103.39</v>
      </c>
      <c r="BU6" s="21">
        <f t="shared" si="8"/>
        <v>102.84</v>
      </c>
      <c r="BV6" s="21" t="str">
        <f t="shared" si="8"/>
        <v>-</v>
      </c>
      <c r="BW6" s="21" t="str">
        <f t="shared" si="8"/>
        <v>-</v>
      </c>
      <c r="BX6" s="21">
        <f t="shared" si="8"/>
        <v>88.25</v>
      </c>
      <c r="BY6" s="21">
        <f t="shared" si="8"/>
        <v>90.17</v>
      </c>
      <c r="BZ6" s="21">
        <f t="shared" si="8"/>
        <v>88.71</v>
      </c>
      <c r="CA6" s="20" t="str">
        <f>IF(CA7="","",IF(CA7="-","【-】","【"&amp;SUBSTITUTE(TEXT(CA7,"#,##0.00"),"-","△")&amp;"】"))</f>
        <v>【97.61】</v>
      </c>
      <c r="CB6" s="21" t="str">
        <f>IF(CB7="",NA(),CB7)</f>
        <v>-</v>
      </c>
      <c r="CC6" s="21" t="str">
        <f t="shared" ref="CC6:CK6" si="9">IF(CC7="",NA(),CC7)</f>
        <v>-</v>
      </c>
      <c r="CD6" s="21">
        <f t="shared" si="9"/>
        <v>133.29</v>
      </c>
      <c r="CE6" s="21">
        <f t="shared" si="9"/>
        <v>138.57</v>
      </c>
      <c r="CF6" s="21">
        <f t="shared" si="9"/>
        <v>135.9</v>
      </c>
      <c r="CG6" s="21" t="str">
        <f t="shared" si="9"/>
        <v>-</v>
      </c>
      <c r="CH6" s="21" t="str">
        <f t="shared" si="9"/>
        <v>-</v>
      </c>
      <c r="CI6" s="21">
        <f t="shared" si="9"/>
        <v>176.37</v>
      </c>
      <c r="CJ6" s="21">
        <f t="shared" si="9"/>
        <v>173.17</v>
      </c>
      <c r="CK6" s="21">
        <f t="shared" si="9"/>
        <v>174.8</v>
      </c>
      <c r="CL6" s="20" t="str">
        <f>IF(CL7="","",IF(CL7="-","【-】","【"&amp;SUBSTITUTE(TEXT(CL7,"#,##0.00"),"-","△")&amp;"】"))</f>
        <v>【138.29】</v>
      </c>
      <c r="CM6" s="21" t="str">
        <f>IF(CM7="",NA(),CM7)</f>
        <v>-</v>
      </c>
      <c r="CN6" s="21" t="str">
        <f t="shared" ref="CN6:CV6" si="10">IF(CN7="",NA(),CN7)</f>
        <v>-</v>
      </c>
      <c r="CO6" s="21">
        <f t="shared" si="10"/>
        <v>93.6</v>
      </c>
      <c r="CP6" s="21">
        <f t="shared" si="10"/>
        <v>96.92</v>
      </c>
      <c r="CQ6" s="21">
        <f t="shared" si="10"/>
        <v>85.11</v>
      </c>
      <c r="CR6" s="21" t="str">
        <f t="shared" si="10"/>
        <v>-</v>
      </c>
      <c r="CS6" s="21" t="str">
        <f t="shared" si="10"/>
        <v>-</v>
      </c>
      <c r="CT6" s="21">
        <f t="shared" si="10"/>
        <v>56.72</v>
      </c>
      <c r="CU6" s="21">
        <f t="shared" si="10"/>
        <v>56.43</v>
      </c>
      <c r="CV6" s="21">
        <f t="shared" si="10"/>
        <v>55.82</v>
      </c>
      <c r="CW6" s="20" t="str">
        <f>IF(CW7="","",IF(CW7="-","【-】","【"&amp;SUBSTITUTE(TEXT(CW7,"#,##0.00"),"-","△")&amp;"】"))</f>
        <v>【59.10】</v>
      </c>
      <c r="CX6" s="21" t="str">
        <f>IF(CX7="",NA(),CX7)</f>
        <v>-</v>
      </c>
      <c r="CY6" s="21" t="str">
        <f t="shared" ref="CY6:DG6" si="11">IF(CY7="",NA(),CY7)</f>
        <v>-</v>
      </c>
      <c r="CZ6" s="21">
        <f t="shared" si="11"/>
        <v>79.09</v>
      </c>
      <c r="DA6" s="21">
        <f t="shared" si="11"/>
        <v>82.28</v>
      </c>
      <c r="DB6" s="21">
        <f t="shared" si="11"/>
        <v>82.92</v>
      </c>
      <c r="DC6" s="21" t="str">
        <f t="shared" si="11"/>
        <v>-</v>
      </c>
      <c r="DD6" s="21" t="str">
        <f t="shared" si="11"/>
        <v>-</v>
      </c>
      <c r="DE6" s="21">
        <f t="shared" si="11"/>
        <v>90.72</v>
      </c>
      <c r="DF6" s="21">
        <f t="shared" si="11"/>
        <v>91.07</v>
      </c>
      <c r="DG6" s="21">
        <f t="shared" si="11"/>
        <v>90.67</v>
      </c>
      <c r="DH6" s="20" t="str">
        <f>IF(DH7="","",IF(DH7="-","【-】","【"&amp;SUBSTITUTE(TEXT(DH7,"#,##0.00"),"-","△")&amp;"】"))</f>
        <v>【95.82】</v>
      </c>
      <c r="DI6" s="21" t="str">
        <f>IF(DI7="",NA(),DI7)</f>
        <v>-</v>
      </c>
      <c r="DJ6" s="21" t="str">
        <f t="shared" ref="DJ6:DR6" si="12">IF(DJ7="",NA(),DJ7)</f>
        <v>-</v>
      </c>
      <c r="DK6" s="21">
        <f t="shared" si="12"/>
        <v>3.34</v>
      </c>
      <c r="DL6" s="21">
        <f t="shared" si="12"/>
        <v>6.16</v>
      </c>
      <c r="DM6" s="21">
        <f t="shared" si="12"/>
        <v>8.83</v>
      </c>
      <c r="DN6" s="21" t="str">
        <f t="shared" si="12"/>
        <v>-</v>
      </c>
      <c r="DO6" s="21" t="str">
        <f t="shared" si="12"/>
        <v>-</v>
      </c>
      <c r="DP6" s="21">
        <f t="shared" si="12"/>
        <v>20.78</v>
      </c>
      <c r="DQ6" s="21">
        <f t="shared" si="12"/>
        <v>23.54</v>
      </c>
      <c r="DR6" s="21">
        <f t="shared" si="12"/>
        <v>25.86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1.34</v>
      </c>
      <c r="EB6" s="21">
        <f t="shared" si="13"/>
        <v>1.5</v>
      </c>
      <c r="EC6" s="21">
        <f t="shared" si="13"/>
        <v>1.4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0.15</v>
      </c>
      <c r="EM6" s="21">
        <f t="shared" si="14"/>
        <v>0.15</v>
      </c>
      <c r="EN6" s="21">
        <f t="shared" si="14"/>
        <v>0.12</v>
      </c>
      <c r="EO6" s="20" t="str">
        <f>IF(EO7="","",IF(EO7="-","【-】","【"&amp;SUBSTITUTE(TEXT(EO7,"#,##0.00"),"-","△")&amp;"】"))</f>
        <v>【0.23】</v>
      </c>
    </row>
    <row r="7" spans="1:148" s="22" customFormat="1" x14ac:dyDescent="0.15">
      <c r="A7" s="14"/>
      <c r="B7" s="23">
        <v>2022</v>
      </c>
      <c r="C7" s="23">
        <v>332071</v>
      </c>
      <c r="D7" s="23">
        <v>46</v>
      </c>
      <c r="E7" s="23">
        <v>17</v>
      </c>
      <c r="F7" s="23">
        <v>1</v>
      </c>
      <c r="G7" s="23">
        <v>0</v>
      </c>
      <c r="H7" s="23" t="s">
        <v>96</v>
      </c>
      <c r="I7" s="23" t="s">
        <v>97</v>
      </c>
      <c r="J7" s="23" t="s">
        <v>98</v>
      </c>
      <c r="K7" s="23" t="s">
        <v>99</v>
      </c>
      <c r="L7" s="23" t="s">
        <v>100</v>
      </c>
      <c r="M7" s="23" t="s">
        <v>101</v>
      </c>
      <c r="N7" s="24" t="s">
        <v>102</v>
      </c>
      <c r="O7" s="24">
        <v>65.209999999999994</v>
      </c>
      <c r="P7" s="24">
        <v>52.02</v>
      </c>
      <c r="Q7" s="24">
        <v>73.92</v>
      </c>
      <c r="R7" s="24">
        <v>2739</v>
      </c>
      <c r="S7" s="24">
        <v>38064</v>
      </c>
      <c r="T7" s="24">
        <v>243.54</v>
      </c>
      <c r="U7" s="24">
        <v>156.29</v>
      </c>
      <c r="V7" s="24">
        <v>19682</v>
      </c>
      <c r="W7" s="24">
        <v>7.29</v>
      </c>
      <c r="X7" s="24">
        <v>2699.86</v>
      </c>
      <c r="Y7" s="24" t="s">
        <v>102</v>
      </c>
      <c r="Z7" s="24" t="s">
        <v>102</v>
      </c>
      <c r="AA7" s="24">
        <v>97.66</v>
      </c>
      <c r="AB7" s="24">
        <v>98.46</v>
      </c>
      <c r="AC7" s="24">
        <v>100.67</v>
      </c>
      <c r="AD7" s="24" t="s">
        <v>102</v>
      </c>
      <c r="AE7" s="24" t="s">
        <v>102</v>
      </c>
      <c r="AF7" s="24">
        <v>106.5</v>
      </c>
      <c r="AG7" s="24">
        <v>106.22</v>
      </c>
      <c r="AH7" s="24">
        <v>107.01</v>
      </c>
      <c r="AI7" s="24">
        <v>106.11</v>
      </c>
      <c r="AJ7" s="24" t="s">
        <v>102</v>
      </c>
      <c r="AK7" s="24" t="s">
        <v>102</v>
      </c>
      <c r="AL7" s="24">
        <v>11.92</v>
      </c>
      <c r="AM7" s="24">
        <v>18.5</v>
      </c>
      <c r="AN7" s="24">
        <v>14.4</v>
      </c>
      <c r="AO7" s="24" t="s">
        <v>102</v>
      </c>
      <c r="AP7" s="24" t="s">
        <v>102</v>
      </c>
      <c r="AQ7" s="24">
        <v>18.36</v>
      </c>
      <c r="AR7" s="24">
        <v>18.010000000000002</v>
      </c>
      <c r="AS7" s="24">
        <v>23.86</v>
      </c>
      <c r="AT7" s="24">
        <v>3.15</v>
      </c>
      <c r="AU7" s="24" t="s">
        <v>102</v>
      </c>
      <c r="AV7" s="24" t="s">
        <v>102</v>
      </c>
      <c r="AW7" s="24">
        <v>19.47</v>
      </c>
      <c r="AX7" s="24">
        <v>15.4</v>
      </c>
      <c r="AY7" s="24">
        <v>9.91</v>
      </c>
      <c r="AZ7" s="24" t="s">
        <v>102</v>
      </c>
      <c r="BA7" s="24" t="s">
        <v>102</v>
      </c>
      <c r="BB7" s="24">
        <v>55.6</v>
      </c>
      <c r="BC7" s="24">
        <v>59.4</v>
      </c>
      <c r="BD7" s="24">
        <v>68.27</v>
      </c>
      <c r="BE7" s="24">
        <v>73.44</v>
      </c>
      <c r="BF7" s="24" t="s">
        <v>102</v>
      </c>
      <c r="BG7" s="24" t="s">
        <v>102</v>
      </c>
      <c r="BH7" s="24">
        <v>0</v>
      </c>
      <c r="BI7" s="24">
        <v>0</v>
      </c>
      <c r="BJ7" s="24">
        <v>0</v>
      </c>
      <c r="BK7" s="24" t="s">
        <v>102</v>
      </c>
      <c r="BL7" s="24" t="s">
        <v>102</v>
      </c>
      <c r="BM7" s="24">
        <v>789.08</v>
      </c>
      <c r="BN7" s="24">
        <v>747.84</v>
      </c>
      <c r="BO7" s="24">
        <v>804.98</v>
      </c>
      <c r="BP7" s="24">
        <v>652.82000000000005</v>
      </c>
      <c r="BQ7" s="24" t="s">
        <v>102</v>
      </c>
      <c r="BR7" s="24" t="s">
        <v>102</v>
      </c>
      <c r="BS7" s="24">
        <v>107.3</v>
      </c>
      <c r="BT7" s="24">
        <v>103.39</v>
      </c>
      <c r="BU7" s="24">
        <v>102.84</v>
      </c>
      <c r="BV7" s="24" t="s">
        <v>102</v>
      </c>
      <c r="BW7" s="24" t="s">
        <v>102</v>
      </c>
      <c r="BX7" s="24">
        <v>88.25</v>
      </c>
      <c r="BY7" s="24">
        <v>90.17</v>
      </c>
      <c r="BZ7" s="24">
        <v>88.71</v>
      </c>
      <c r="CA7" s="24">
        <v>97.61</v>
      </c>
      <c r="CB7" s="24" t="s">
        <v>102</v>
      </c>
      <c r="CC7" s="24" t="s">
        <v>102</v>
      </c>
      <c r="CD7" s="24">
        <v>133.29</v>
      </c>
      <c r="CE7" s="24">
        <v>138.57</v>
      </c>
      <c r="CF7" s="24">
        <v>135.9</v>
      </c>
      <c r="CG7" s="24" t="s">
        <v>102</v>
      </c>
      <c r="CH7" s="24" t="s">
        <v>102</v>
      </c>
      <c r="CI7" s="24">
        <v>176.37</v>
      </c>
      <c r="CJ7" s="24">
        <v>173.17</v>
      </c>
      <c r="CK7" s="24">
        <v>174.8</v>
      </c>
      <c r="CL7" s="24">
        <v>138.29</v>
      </c>
      <c r="CM7" s="24" t="s">
        <v>102</v>
      </c>
      <c r="CN7" s="24" t="s">
        <v>102</v>
      </c>
      <c r="CO7" s="24">
        <v>93.6</v>
      </c>
      <c r="CP7" s="24">
        <v>96.92</v>
      </c>
      <c r="CQ7" s="24">
        <v>85.11</v>
      </c>
      <c r="CR7" s="24" t="s">
        <v>102</v>
      </c>
      <c r="CS7" s="24" t="s">
        <v>102</v>
      </c>
      <c r="CT7" s="24">
        <v>56.72</v>
      </c>
      <c r="CU7" s="24">
        <v>56.43</v>
      </c>
      <c r="CV7" s="24">
        <v>55.82</v>
      </c>
      <c r="CW7" s="24">
        <v>59.1</v>
      </c>
      <c r="CX7" s="24" t="s">
        <v>102</v>
      </c>
      <c r="CY7" s="24" t="s">
        <v>102</v>
      </c>
      <c r="CZ7" s="24">
        <v>79.09</v>
      </c>
      <c r="DA7" s="24">
        <v>82.28</v>
      </c>
      <c r="DB7" s="24">
        <v>82.92</v>
      </c>
      <c r="DC7" s="24" t="s">
        <v>102</v>
      </c>
      <c r="DD7" s="24" t="s">
        <v>102</v>
      </c>
      <c r="DE7" s="24">
        <v>90.72</v>
      </c>
      <c r="DF7" s="24">
        <v>91.07</v>
      </c>
      <c r="DG7" s="24">
        <v>90.67</v>
      </c>
      <c r="DH7" s="24">
        <v>95.82</v>
      </c>
      <c r="DI7" s="24" t="s">
        <v>102</v>
      </c>
      <c r="DJ7" s="24" t="s">
        <v>102</v>
      </c>
      <c r="DK7" s="24">
        <v>3.34</v>
      </c>
      <c r="DL7" s="24">
        <v>6.16</v>
      </c>
      <c r="DM7" s="24">
        <v>8.83</v>
      </c>
      <c r="DN7" s="24" t="s">
        <v>102</v>
      </c>
      <c r="DO7" s="24" t="s">
        <v>102</v>
      </c>
      <c r="DP7" s="24">
        <v>20.78</v>
      </c>
      <c r="DQ7" s="24">
        <v>23.54</v>
      </c>
      <c r="DR7" s="24">
        <v>25.86</v>
      </c>
      <c r="DS7" s="24">
        <v>39.74</v>
      </c>
      <c r="DT7" s="24" t="s">
        <v>102</v>
      </c>
      <c r="DU7" s="24" t="s">
        <v>102</v>
      </c>
      <c r="DV7" s="24">
        <v>0</v>
      </c>
      <c r="DW7" s="24">
        <v>0</v>
      </c>
      <c r="DX7" s="24">
        <v>0</v>
      </c>
      <c r="DY7" s="24" t="s">
        <v>102</v>
      </c>
      <c r="DZ7" s="24" t="s">
        <v>102</v>
      </c>
      <c r="EA7" s="24">
        <v>1.34</v>
      </c>
      <c r="EB7" s="24">
        <v>1.5</v>
      </c>
      <c r="EC7" s="24">
        <v>1.4</v>
      </c>
      <c r="ED7" s="24">
        <v>7.62</v>
      </c>
      <c r="EE7" s="24" t="s">
        <v>102</v>
      </c>
      <c r="EF7" s="24" t="s">
        <v>102</v>
      </c>
      <c r="EG7" s="24">
        <v>0</v>
      </c>
      <c r="EH7" s="24">
        <v>0</v>
      </c>
      <c r="EI7" s="24">
        <v>0</v>
      </c>
      <c r="EJ7" s="24" t="s">
        <v>102</v>
      </c>
      <c r="EK7" s="24" t="s">
        <v>102</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2024-01-23T02:35:57Z</cp:lastPrinted>
  <dcterms:created xsi:type="dcterms:W3CDTF">2023-12-12T00:50:09Z</dcterms:created>
  <dcterms:modified xsi:type="dcterms:W3CDTF">2024-01-24T00:02:02Z</dcterms:modified>
  <cp:category/>
</cp:coreProperties>
</file>