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345\Desktop\【岡山県市町村課1.26(金)〆】公営企業に係る経営比較分析表（令和４年度決算）の分析等について（依頼）\"/>
    </mc:Choice>
  </mc:AlternateContent>
  <workbookProtection workbookAlgorithmName="SHA-512" workbookHashValue="n/Cj8s/qKaRf/QH3ytKBR+YyR8a5wBbnR//in+I/XRVRd0NNor3gLHr3mZCBaG01xVnjOIFcEUSpvcpov94sAw==" workbookSaltValue="iFfcFHn3v6REhEhEznVOkQ==" workbookSpinCount="100000" lockStructure="1"/>
  <bookViews>
    <workbookView xWindow="0" yWindow="0" windowWidth="15360" windowHeight="7635"/>
  </bookViews>
  <sheets>
    <sheet name="法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<sst xmlns="http://schemas.openxmlformats.org/spreadsheetml/2006/main" count="275" uniqueCount="118">
  <si>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</si>
  <si>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</si>
  <si>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</si>
  <si>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</si>
  <si>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</si>
  <si>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</si>
  <si>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</si>
  <si>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</si>
  <si>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</si>
  <si>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</si>
  <si>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</si>
  <si>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</si>
  <si>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</si>
  <si>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</si>
  <si>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</si>
  <si>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</si>
  <si>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</si>
  <si>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</si>
  <si>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</si>
  <si>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</si>
  <si>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</si>
  <si>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</si>
  <si>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</si>
  <si>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</si>
  <si>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</si>
  <si>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</si>
  <si>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</si>
  <si>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</si>
  <si>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</si>
  <si>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</si>
  <si>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</si>
  <si>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</si>
  <si>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</si>
  <si>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</si>
  <si>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</si>
  <si>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</si>
  <si>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</si>
  <si>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</si>
  <si>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</si>
  <si>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</si>
  <si>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</si>
  <si>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</si>
  <si>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</si>
  <si>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</si>
  <si>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</si>
  <si>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</si>
  <si>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</si>
  <si>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</si>
  <si>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</si>
  <si>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</si>
  <si>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</si>
  <si>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</si>
  <si>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</si>
  <si>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</si>
  <si>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</si>
  <si>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</si>
  <si>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</si>
  <si>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</si>
  <si>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</si>
  <si>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</si>
  <si>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</si>
  <si>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</si>
  <si>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</si>
  <si>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</si>
  <si>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</si>
  <si>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</si>
  <si>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</si>
  <si>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</si>
  <si>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</si>
  <si>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</si>
  <si>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</si>
  <si>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</si>
  <si>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</si>
  <si>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</si>
  <si>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</si>
  <si>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</si>
  <si>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</si>
  <si>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</si>
  <si>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</si>
  <si>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</si>
  <si>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</si>
  <si>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</si>
  <si>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</si>
  <si>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</si>
  <si>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</si>
  <si>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</si>
  <si>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</si>
  <si>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</si>
  <si>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</si>
  <si>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</si>
  <si>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</si>
  <si>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</si>
  <si>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</si>
  <si>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</si>
  <si>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</si>
  <si>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</si>
  <si>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</si>
  <si>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</si>
  <si>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</si>
  <si>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</si>
  <si>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</si>
  <si>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</si>
  <si>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</si>
  <si>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</si>
  <si>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</si>
  <si>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</si>
  <si>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</si>
  <si>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</si>
  <si>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</si>
  <si>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</si>
  <si>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</si>
  <si>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</si>
  <si>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</si>
  <si>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</si>
  <si>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</si>
  <si>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平成21年度供用開始して以来、既設管渠の事故等はないが計画的に施設・管渠の長寿命化を図るとともに、地震等の災害に対応するため、施設・管渠の耐震対策を進める必要がある。
　こうしたことから、ストックマネジメント計画を策定し優先順位等を明確にし、施設の改築、管渠・マンホール点検診断等を計画的に実施している。</t>
    <phoneticPr fontId="4"/>
  </si>
  <si>
    <t>　令和2年度から地方公営企業として事業運営を開始したため、
　計画的に管路整備、施設整備を進めるとともに既存施設の長寿命化を図る必要があり、持続可能な経営の安定化を図るため、経費削減を継続的に行うとともに、下水道接続の推進など、財源確保に務める。</t>
    <phoneticPr fontId="4"/>
  </si>
  <si>
    <t xml:space="preserve"> 経常収支比率(グラフ①)は昨年度より減少したが、類似団体平均値を上回っている。これは一般会計補助金に依存している為であり、昨年度より引き続き経営改善を図っていく必要がある。
　流動比率(グラフ③)は類似団体平均値を下回っているが、企業債等の流動負債に対し使用料収入等が少ない為である。
　経費回収率(グラフ⑤)は、100％を下回っており、水洗化率の向上による使用料収入の確保を図る必要がある。経費回収率が昨年度から大幅に減少しているが、処理場費用が計上されてるためである。
　汚水処理原価(グラフ⑥)が類似団体平均を下回る結果は、施設利用率(グラフ⑦)に示される通り効率的な施設の利用が図られていることに起因する。
　水洗化率(グラフ⑧)は、類似団体平均を上回っているが、更なる水洗化率向上のために、未接続家庭に対し積極的な下水道接続の推進を図る必要がある。</t>
    <rPh sb="19" eb="21">
      <t>ゲンショウ</t>
    </rPh>
    <rPh sb="25" eb="27">
      <t>ルイジ</t>
    </rPh>
    <rPh sb="27" eb="29">
      <t>ダンタイ</t>
    </rPh>
    <rPh sb="29" eb="32">
      <t>ヘイキンチ</t>
    </rPh>
    <rPh sb="33" eb="35">
      <t>ウワマワ</t>
    </rPh>
    <rPh sb="43" eb="50">
      <t>イッパンカイケイホジョキン</t>
    </rPh>
    <rPh sb="51" eb="53">
      <t>イゾン</t>
    </rPh>
    <rPh sb="57" eb="58">
      <t>タメ</t>
    </rPh>
    <rPh sb="62" eb="64">
      <t>サクネン</t>
    </rPh>
    <rPh sb="64" eb="65">
      <t>ド</t>
    </rPh>
    <rPh sb="67" eb="68">
      <t>ヒ</t>
    </rPh>
    <rPh sb="69" eb="70">
      <t>ツヅ</t>
    </rPh>
    <rPh sb="71" eb="73">
      <t>ケイエイ</t>
    </rPh>
    <rPh sb="73" eb="75">
      <t>カイゼン</t>
    </rPh>
    <rPh sb="76" eb="77">
      <t>ハカ</t>
    </rPh>
    <rPh sb="81" eb="83">
      <t>ヒツヨウ</t>
    </rPh>
    <rPh sb="117" eb="120">
      <t>キギョウサイ</t>
    </rPh>
    <rPh sb="120" eb="121">
      <t>トウ</t>
    </rPh>
    <rPh sb="127" eb="128">
      <t>タイ</t>
    </rPh>
    <rPh sb="129" eb="132">
      <t>シヨウリョウ</t>
    </rPh>
    <rPh sb="132" eb="134">
      <t>シュウニュウ</t>
    </rPh>
    <rPh sb="134" eb="135">
      <t>トウ</t>
    </rPh>
    <rPh sb="136" eb="137">
      <t>スク</t>
    </rPh>
    <rPh sb="139" eb="140">
      <t>タメ</t>
    </rPh>
    <rPh sb="165" eb="166">
      <t>シタ</t>
    </rPh>
    <rPh sb="172" eb="176">
      <t>スイセンカリツ</t>
    </rPh>
    <rPh sb="177" eb="179">
      <t>コウジョウ</t>
    </rPh>
    <rPh sb="182" eb="185">
      <t>シヨウリョウ</t>
    </rPh>
    <rPh sb="185" eb="187">
      <t>シュウニュウ</t>
    </rPh>
    <rPh sb="188" eb="190">
      <t>カクホ</t>
    </rPh>
    <rPh sb="191" eb="192">
      <t>ハカ</t>
    </rPh>
    <rPh sb="193" eb="195">
      <t>ヒツヨウ</t>
    </rPh>
    <rPh sb="199" eb="204">
      <t>ケイヒカイシュウリツ</t>
    </rPh>
    <rPh sb="205" eb="208">
      <t>サクネンド</t>
    </rPh>
    <rPh sb="210" eb="212">
      <t>オオハバ</t>
    </rPh>
    <rPh sb="213" eb="215">
      <t>ゲンショウ</t>
    </rPh>
    <rPh sb="221" eb="224">
      <t>ショリジョウ</t>
    </rPh>
    <rPh sb="224" eb="226">
      <t>ヒヨウ</t>
    </rPh>
    <rPh sb="227" eb="229">
      <t>ケイジョウ</t>
    </rPh>
    <rPh sb="333" eb="334">
      <t>ウエ</t>
    </rPh>
    <rPh sb="341" eb="342">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</si>
</sst>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D4D-4272-A099-D8466B1F33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formatCode="#,##0.00;&quot;△&quot;#,##0.00">
                  <c:v>0</c:v>
                </c:pt>
                <c:pt idx="4" formatCode="#,##0.00;&quot;△&quot;#,##0.00">
                  <c:v>0</c:v>
                </c:pt>
              </c:numCache>
            </c:numRef>
          </c:val>
          <c:smooth val="0"/>
          <c:extLst>
            <c:ext xmlns:c16="http://schemas.microsoft.com/office/drawing/2014/chart" uri="{C3380CC4-5D6E-409C-BE32-E72D297353CC}">
              <c16:uniqueId val="{00000001-0D4D-4272-A099-D8466B1F33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93.6</c:v>
                </c:pt>
                <c:pt idx="3">
                  <c:v>96.92</c:v>
                </c:pt>
                <c:pt idx="4">
                  <c:v>85.11</c:v>
                </c:pt>
              </c:numCache>
            </c:numRef>
          </c:val>
          <c:extLst>
            <c:ext xmlns:c16="http://schemas.microsoft.com/office/drawing/2014/chart" uri="{C3380CC4-5D6E-409C-BE32-E72D297353CC}">
              <c16:uniqueId val="{00000000-58C2-44B6-993D-8DB0BE1B80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33.799999999999997</c:v>
                </c:pt>
                <c:pt idx="4">
                  <c:v>32.380000000000003</c:v>
                </c:pt>
              </c:numCache>
            </c:numRef>
          </c:val>
          <c:smooth val="0"/>
          <c:extLst>
            <c:ext xmlns:c16="http://schemas.microsoft.com/office/drawing/2014/chart" uri="{C3380CC4-5D6E-409C-BE32-E72D297353CC}">
              <c16:uniqueId val="{00000001-58C2-44B6-993D-8DB0BE1B80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61</c:v>
                </c:pt>
                <c:pt idx="3">
                  <c:v>64.260000000000005</c:v>
                </c:pt>
                <c:pt idx="4">
                  <c:v>67.83</c:v>
                </c:pt>
              </c:numCache>
            </c:numRef>
          </c:val>
          <c:extLst>
            <c:ext xmlns:c16="http://schemas.microsoft.com/office/drawing/2014/chart" uri="{C3380CC4-5D6E-409C-BE32-E72D297353CC}">
              <c16:uniqueId val="{00000000-3BB9-4580-87BE-CFC47E5711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67.09</c:v>
                </c:pt>
                <c:pt idx="4">
                  <c:v>67.31</c:v>
                </c:pt>
              </c:numCache>
            </c:numRef>
          </c:val>
          <c:smooth val="0"/>
          <c:extLst>
            <c:ext xmlns:c16="http://schemas.microsoft.com/office/drawing/2014/chart" uri="{C3380CC4-5D6E-409C-BE32-E72D297353CC}">
              <c16:uniqueId val="{00000001-3BB9-4580-87BE-CFC47E5711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112.47</c:v>
                </c:pt>
                <c:pt idx="3">
                  <c:v>114.79</c:v>
                </c:pt>
                <c:pt idx="4">
                  <c:v>97.48</c:v>
                </c:pt>
              </c:numCache>
            </c:numRef>
          </c:val>
          <c:extLst>
            <c:ext xmlns:c16="http://schemas.microsoft.com/office/drawing/2014/chart" uri="{C3380CC4-5D6E-409C-BE32-E72D297353CC}">
              <c16:uniqueId val="{00000000-1640-4326-83AD-5D4B949CF7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99.59</c:v>
                </c:pt>
                <c:pt idx="4">
                  <c:v>95.51</c:v>
                </c:pt>
              </c:numCache>
            </c:numRef>
          </c:val>
          <c:smooth val="0"/>
          <c:extLst>
            <c:ext xmlns:c16="http://schemas.microsoft.com/office/drawing/2014/chart" uri="{C3380CC4-5D6E-409C-BE32-E72D297353CC}">
              <c16:uniqueId val="{00000001-1640-4326-83AD-5D4B949CF7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2.4900000000000002</c:v>
                </c:pt>
                <c:pt idx="3">
                  <c:v>4.8499999999999996</c:v>
                </c:pt>
                <c:pt idx="4">
                  <c:v>8.83</c:v>
                </c:pt>
              </c:numCache>
            </c:numRef>
          </c:val>
          <c:extLst>
            <c:ext xmlns:c16="http://schemas.microsoft.com/office/drawing/2014/chart" uri="{C3380CC4-5D6E-409C-BE32-E72D297353CC}">
              <c16:uniqueId val="{00000000-91BF-4A3A-B2C1-60A8815E41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18.97</c:v>
                </c:pt>
                <c:pt idx="4">
                  <c:v>21.72</c:v>
                </c:pt>
              </c:numCache>
            </c:numRef>
          </c:val>
          <c:smooth val="0"/>
          <c:extLst>
            <c:ext xmlns:c16="http://schemas.microsoft.com/office/drawing/2014/chart" uri="{C3380CC4-5D6E-409C-BE32-E72D297353CC}">
              <c16:uniqueId val="{00000001-91BF-4A3A-B2C1-60A8815E41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60-432A-B3E8-87C2EB9619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160-432A-B3E8-87C2EB9619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49-4793-95BC-3C58792316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366.52</c:v>
                </c:pt>
                <c:pt idx="4">
                  <c:v>393.98</c:v>
                </c:pt>
              </c:numCache>
            </c:numRef>
          </c:val>
          <c:smooth val="0"/>
          <c:extLst>
            <c:ext xmlns:c16="http://schemas.microsoft.com/office/drawing/2014/chart" uri="{C3380CC4-5D6E-409C-BE32-E72D297353CC}">
              <c16:uniqueId val="{00000001-0949-4793-95BC-3C58792316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17.760000000000002</c:v>
                </c:pt>
                <c:pt idx="3">
                  <c:v>21.69</c:v>
                </c:pt>
                <c:pt idx="4">
                  <c:v>9.8699999999999992</c:v>
                </c:pt>
              </c:numCache>
            </c:numRef>
          </c:val>
          <c:extLst>
            <c:ext xmlns:c16="http://schemas.microsoft.com/office/drawing/2014/chart" uri="{C3380CC4-5D6E-409C-BE32-E72D297353CC}">
              <c16:uniqueId val="{00000000-B96E-439C-9FEE-7F6ECED874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89.11</c:v>
                </c:pt>
                <c:pt idx="4">
                  <c:v>82.97</c:v>
                </c:pt>
              </c:numCache>
            </c:numRef>
          </c:val>
          <c:smooth val="0"/>
          <c:extLst>
            <c:ext xmlns:c16="http://schemas.microsoft.com/office/drawing/2014/chart" uri="{C3380CC4-5D6E-409C-BE32-E72D297353CC}">
              <c16:uniqueId val="{00000001-B96E-439C-9FEE-7F6ECED874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783-4C7B-8316-0B764678A3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1042.6400000000001</c:v>
                </c:pt>
                <c:pt idx="4">
                  <c:v>1305.58</c:v>
                </c:pt>
              </c:numCache>
            </c:numRef>
          </c:val>
          <c:smooth val="0"/>
          <c:extLst>
            <c:ext xmlns:c16="http://schemas.microsoft.com/office/drawing/2014/chart" uri="{C3380CC4-5D6E-409C-BE32-E72D297353CC}">
              <c16:uniqueId val="{00000001-4783-4C7B-8316-0B764678A3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343.96</c:v>
                </c:pt>
                <c:pt idx="3">
                  <c:v>419.34</c:v>
                </c:pt>
                <c:pt idx="4">
                  <c:v>88.2</c:v>
                </c:pt>
              </c:numCache>
            </c:numRef>
          </c:val>
          <c:extLst>
            <c:ext xmlns:c16="http://schemas.microsoft.com/office/drawing/2014/chart" uri="{C3380CC4-5D6E-409C-BE32-E72D297353CC}">
              <c16:uniqueId val="{00000000-151C-422F-9479-310D6B227B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55.76</c:v>
                </c:pt>
                <c:pt idx="4">
                  <c:v>51.73</c:v>
                </c:pt>
              </c:numCache>
            </c:numRef>
          </c:val>
          <c:smooth val="0"/>
          <c:extLst>
            <c:ext xmlns:c16="http://schemas.microsoft.com/office/drawing/2014/chart" uri="{C3380CC4-5D6E-409C-BE32-E72D297353CC}">
              <c16:uniqueId val="{00000001-151C-422F-9479-310D6B227B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41.38</c:v>
                </c:pt>
                <c:pt idx="3">
                  <c:v>33.78</c:v>
                </c:pt>
                <c:pt idx="4">
                  <c:v>219.03</c:v>
                </c:pt>
              </c:numCache>
            </c:numRef>
          </c:val>
          <c:extLst>
            <c:ext xmlns:c16="http://schemas.microsoft.com/office/drawing/2014/chart" uri="{C3380CC4-5D6E-409C-BE32-E72D297353CC}">
              <c16:uniqueId val="{00000000-AF66-42D3-AC35-1A094554D2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296.14999999999998</c:v>
                </c:pt>
                <c:pt idx="4">
                  <c:v>290.54000000000002</c:v>
                </c:pt>
              </c:numCache>
            </c:numRef>
          </c:val>
          <c:smooth val="0"/>
          <c:extLst>
            <c:ext xmlns:c16="http://schemas.microsoft.com/office/drawing/2014/chart" uri="{C3380CC4-5D6E-409C-BE32-E72D297353CC}">
              <c16:uniqueId val="{00000001-AF66-42D3-AC35-1A094554D2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岡山県　井原市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51">
        <f>データ!S6</f>
        <v>38064</v>
      </c>
      <c r="AM8" s="51"/>
      <c r="AN8" s="51"/>
      <c r="AO8" s="51"/>
      <c r="AP8" s="51"/>
      <c r="AQ8" s="51"/>
      <c r="AR8" s="51"/>
      <c r="AS8" s="51"/>
      <c r="AT8" s="52">
        <f>データ!T6</f>
        <v>243.54</v>
      </c>
      <c r="AU8" s="52"/>
      <c r="AV8" s="52"/>
      <c r="AW8" s="52"/>
      <c r="AX8" s="52"/>
      <c r="AY8" s="52"/>
      <c r="AZ8" s="52"/>
      <c r="BA8" s="52"/>
      <c r="BB8" s="52">
        <f>データ!U6</f>
        <v>156.29</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54.1</v>
      </c>
      <c r="J10" s="52"/>
      <c r="K10" s="52"/>
      <c r="L10" s="52"/>
      <c r="M10" s="52"/>
      <c r="N10" s="52"/>
      <c r="O10" s="52"/>
      <c r="P10" s="52">
        <f>データ!P6</f>
        <v>4.5999999999999996</v>
      </c>
      <c r="Q10" s="52"/>
      <c r="R10" s="52"/>
      <c r="S10" s="52"/>
      <c r="T10" s="52"/>
      <c r="U10" s="52"/>
      <c r="V10" s="52"/>
      <c r="W10" s="52">
        <f>データ!Q6</f>
        <v>5.12</v>
      </c>
      <c r="X10" s="52"/>
      <c r="Y10" s="52"/>
      <c r="Z10" s="52"/>
      <c r="AA10" s="52"/>
      <c r="AB10" s="52"/>
      <c r="AC10" s="52"/>
      <c r="AD10" s="51">
        <f>データ!R6</f>
        <v>2739</v>
      </c>
      <c r="AE10" s="51"/>
      <c r="AF10" s="51"/>
      <c r="AG10" s="51"/>
      <c r="AH10" s="51"/>
      <c r="AI10" s="51"/>
      <c r="AJ10" s="51"/>
      <c r="AK10" s="2"/>
      <c r="AL10" s="51">
        <f>データ!V6</f>
        <v>1741</v>
      </c>
      <c r="AM10" s="51"/>
      <c r="AN10" s="51"/>
      <c r="AO10" s="51"/>
      <c r="AP10" s="51"/>
      <c r="AQ10" s="51"/>
      <c r="AR10" s="51"/>
      <c r="AS10" s="51"/>
      <c r="AT10" s="52">
        <f>データ!W6</f>
        <v>0.68</v>
      </c>
      <c r="AU10" s="52"/>
      <c r="AV10" s="52"/>
      <c r="AW10" s="52"/>
      <c r="AX10" s="52"/>
      <c r="AY10" s="52"/>
      <c r="AZ10" s="52"/>
      <c r="BA10" s="52"/>
      <c r="BB10" s="52">
        <f>データ!X6</f>
        <v>2560.29</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A+htLdG108RTxwvlQ3xr1+1fA908ixLxx2gh37qqs0ieX8aFhi0r12SjaDD/u9g3txHyDy8qtfeOufimb+Id5A==" saltValue="JlkQQNrK3NLjnsw1onxT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332071</v>
      </c>
      <c r="D6" s="19">
        <f t="shared" si="3"/>
        <v>46</v>
      </c>
      <c r="E6" s="19">
        <f t="shared" si="3"/>
        <v>17</v>
      </c>
      <c r="F6" s="19">
        <f t="shared" si="3"/>
        <v>4</v>
      </c>
      <c r="G6" s="19">
        <f t="shared" si="3"/>
        <v>0</v>
      </c>
      <c r="H6" s="19" t="str">
        <f t="shared" si="3"/>
        <v>岡山県　井原市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54.1</v>
      </c>
      <c r="P6" s="20">
        <f t="shared" si="3"/>
        <v>4.5999999999999996</v>
      </c>
      <c r="Q6" s="20">
        <f t="shared" si="3"/>
        <v>5.12</v>
      </c>
      <c r="R6" s="20">
        <f t="shared" si="3"/>
        <v>2739</v>
      </c>
      <c r="S6" s="20">
        <f t="shared" si="3"/>
        <v>38064</v>
      </c>
      <c r="T6" s="20">
        <f t="shared" si="3"/>
        <v>243.54</v>
      </c>
      <c r="U6" s="20">
        <f t="shared" si="3"/>
        <v>156.29</v>
      </c>
      <c r="V6" s="20">
        <f t="shared" si="3"/>
        <v>1741</v>
      </c>
      <c r="W6" s="20">
        <f t="shared" si="3"/>
        <v>0.68</v>
      </c>
      <c r="X6" s="20">
        <f t="shared" si="3"/>
        <v>2560.29</v>
      </c>
      <c r="Y6" s="21" t="str">
        <f>IF(Y7="",NA(),Y7)</f>
        <v>-</v>
      </c>
      <c r="Z6" s="21" t="str">
        <f t="shared" ref="Z6:AH6" si="4">IF(Z7="",NA(),Z7)</f>
        <v>-</v>
      </c>
      <c r="AA6" s="21">
        <f t="shared" si="4"/>
        <v>112.47</v>
      </c>
      <c r="AB6" s="21">
        <f t="shared" si="4"/>
        <v>114.79</v>
      </c>
      <c r="AC6" s="21">
        <f t="shared" si="4"/>
        <v>97.48</v>
      </c>
      <c r="AD6" s="21" t="str">
        <f t="shared" si="4"/>
        <v>-</v>
      </c>
      <c r="AE6" s="21" t="str">
        <f t="shared" si="4"/>
        <v>-</v>
      </c>
      <c r="AF6" s="21">
        <f t="shared" si="4"/>
        <v>100.3</v>
      </c>
      <c r="AG6" s="21">
        <f t="shared" si="4"/>
        <v>99.59</v>
      </c>
      <c r="AH6" s="21">
        <f t="shared" si="4"/>
        <v>95.51</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254.91</v>
      </c>
      <c r="AR6" s="21">
        <f t="shared" si="5"/>
        <v>366.52</v>
      </c>
      <c r="AS6" s="21">
        <f t="shared" si="5"/>
        <v>393.98</v>
      </c>
      <c r="AT6" s="20" t="str">
        <f>IF(AT7="","",IF(AT7="-","【-】","【"&amp;SUBSTITUTE(TEXT(AT7,"#,##0.00"),"-","△")&amp;"】"))</f>
        <v>【65.93】</v>
      </c>
      <c r="AU6" s="21" t="str">
        <f>IF(AU7="",NA(),AU7)</f>
        <v>-</v>
      </c>
      <c r="AV6" s="21" t="str">
        <f t="shared" ref="AV6:BD6" si="6">IF(AV7="",NA(),AV7)</f>
        <v>-</v>
      </c>
      <c r="AW6" s="21">
        <f t="shared" si="6"/>
        <v>17.760000000000002</v>
      </c>
      <c r="AX6" s="21">
        <f t="shared" si="6"/>
        <v>21.69</v>
      </c>
      <c r="AY6" s="21">
        <f t="shared" si="6"/>
        <v>9.8699999999999992</v>
      </c>
      <c r="AZ6" s="21" t="str">
        <f t="shared" si="6"/>
        <v>-</v>
      </c>
      <c r="BA6" s="21" t="str">
        <f t="shared" si="6"/>
        <v>-</v>
      </c>
      <c r="BB6" s="21">
        <f t="shared" si="6"/>
        <v>64.17</v>
      </c>
      <c r="BC6" s="21">
        <f t="shared" si="6"/>
        <v>89.11</v>
      </c>
      <c r="BD6" s="21">
        <f t="shared" si="6"/>
        <v>82.97</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1209.45</v>
      </c>
      <c r="BN6" s="21">
        <f t="shared" si="7"/>
        <v>1042.6400000000001</v>
      </c>
      <c r="BO6" s="21">
        <f t="shared" si="7"/>
        <v>1305.58</v>
      </c>
      <c r="BP6" s="20" t="str">
        <f>IF(BP7="","",IF(BP7="-","【-】","【"&amp;SUBSTITUTE(TEXT(BP7,"#,##0.00"),"-","△")&amp;"】"))</f>
        <v>【1,182.11】</v>
      </c>
      <c r="BQ6" s="21" t="str">
        <f>IF(BQ7="",NA(),BQ7)</f>
        <v>-</v>
      </c>
      <c r="BR6" s="21" t="str">
        <f t="shared" ref="BR6:BZ6" si="8">IF(BR7="",NA(),BR7)</f>
        <v>-</v>
      </c>
      <c r="BS6" s="21">
        <f t="shared" si="8"/>
        <v>343.96</v>
      </c>
      <c r="BT6" s="21">
        <f t="shared" si="8"/>
        <v>419.34</v>
      </c>
      <c r="BU6" s="21">
        <f t="shared" si="8"/>
        <v>88.2</v>
      </c>
      <c r="BV6" s="21" t="str">
        <f t="shared" si="8"/>
        <v>-</v>
      </c>
      <c r="BW6" s="21" t="str">
        <f t="shared" si="8"/>
        <v>-</v>
      </c>
      <c r="BX6" s="21">
        <f t="shared" si="8"/>
        <v>55.93</v>
      </c>
      <c r="BY6" s="21">
        <f t="shared" si="8"/>
        <v>55.76</v>
      </c>
      <c r="BZ6" s="21">
        <f t="shared" si="8"/>
        <v>51.73</v>
      </c>
      <c r="CA6" s="20" t="str">
        <f>IF(CA7="","",IF(CA7="-","【-】","【"&amp;SUBSTITUTE(TEXT(CA7,"#,##0.00"),"-","△")&amp;"】"))</f>
        <v>【73.78】</v>
      </c>
      <c r="CB6" s="21" t="str">
        <f>IF(CB7="",NA(),CB7)</f>
        <v>-</v>
      </c>
      <c r="CC6" s="21" t="str">
        <f t="shared" ref="CC6:CK6" si="9">IF(CC7="",NA(),CC7)</f>
        <v>-</v>
      </c>
      <c r="CD6" s="21">
        <f t="shared" si="9"/>
        <v>41.38</v>
      </c>
      <c r="CE6" s="21">
        <f t="shared" si="9"/>
        <v>33.78</v>
      </c>
      <c r="CF6" s="21">
        <f t="shared" si="9"/>
        <v>219.03</v>
      </c>
      <c r="CG6" s="21" t="str">
        <f t="shared" si="9"/>
        <v>-</v>
      </c>
      <c r="CH6" s="21" t="str">
        <f t="shared" si="9"/>
        <v>-</v>
      </c>
      <c r="CI6" s="21">
        <f t="shared" si="9"/>
        <v>289.60000000000002</v>
      </c>
      <c r="CJ6" s="21">
        <f t="shared" si="9"/>
        <v>296.14999999999998</v>
      </c>
      <c r="CK6" s="21">
        <f t="shared" si="9"/>
        <v>290.54000000000002</v>
      </c>
      <c r="CL6" s="20" t="str">
        <f>IF(CL7="","",IF(CL7="-","【-】","【"&amp;SUBSTITUTE(TEXT(CL7,"#,##0.00"),"-","△")&amp;"】"))</f>
        <v>【220.62】</v>
      </c>
      <c r="CM6" s="21" t="str">
        <f>IF(CM7="",NA(),CM7)</f>
        <v>-</v>
      </c>
      <c r="CN6" s="21" t="str">
        <f t="shared" ref="CN6:CV6" si="10">IF(CN7="",NA(),CN7)</f>
        <v>-</v>
      </c>
      <c r="CO6" s="21">
        <f t="shared" si="10"/>
        <v>93.6</v>
      </c>
      <c r="CP6" s="21">
        <f t="shared" si="10"/>
        <v>96.92</v>
      </c>
      <c r="CQ6" s="21">
        <f t="shared" si="10"/>
        <v>85.11</v>
      </c>
      <c r="CR6" s="21" t="str">
        <f t="shared" si="10"/>
        <v>-</v>
      </c>
      <c r="CS6" s="21" t="str">
        <f t="shared" si="10"/>
        <v>-</v>
      </c>
      <c r="CT6" s="21">
        <f t="shared" si="10"/>
        <v>36.71</v>
      </c>
      <c r="CU6" s="21">
        <f t="shared" si="10"/>
        <v>33.799999999999997</v>
      </c>
      <c r="CV6" s="21">
        <f t="shared" si="10"/>
        <v>32.380000000000003</v>
      </c>
      <c r="CW6" s="20" t="str">
        <f>IF(CW7="","",IF(CW7="-","【-】","【"&amp;SUBSTITUTE(TEXT(CW7,"#,##0.00"),"-","△")&amp;"】"))</f>
        <v>【42.22】</v>
      </c>
      <c r="CX6" s="21" t="str">
        <f>IF(CX7="",NA(),CX7)</f>
        <v>-</v>
      </c>
      <c r="CY6" s="21" t="str">
        <f t="shared" ref="CY6:DG6" si="11">IF(CY7="",NA(),CY7)</f>
        <v>-</v>
      </c>
      <c r="CZ6" s="21">
        <f t="shared" si="11"/>
        <v>61</v>
      </c>
      <c r="DA6" s="21">
        <f t="shared" si="11"/>
        <v>64.260000000000005</v>
      </c>
      <c r="DB6" s="21">
        <f t="shared" si="11"/>
        <v>67.83</v>
      </c>
      <c r="DC6" s="21" t="str">
        <f t="shared" si="11"/>
        <v>-</v>
      </c>
      <c r="DD6" s="21" t="str">
        <f t="shared" si="11"/>
        <v>-</v>
      </c>
      <c r="DE6" s="21">
        <f t="shared" si="11"/>
        <v>70.05</v>
      </c>
      <c r="DF6" s="21">
        <f t="shared" si="11"/>
        <v>67.09</v>
      </c>
      <c r="DG6" s="21">
        <f t="shared" si="11"/>
        <v>67.31</v>
      </c>
      <c r="DH6" s="20" t="str">
        <f>IF(DH7="","",IF(DH7="-","【-】","【"&amp;SUBSTITUTE(TEXT(DH7,"#,##0.00"),"-","△")&amp;"】"))</f>
        <v>【85.67】</v>
      </c>
      <c r="DI6" s="21" t="str">
        <f>IF(DI7="",NA(),DI7)</f>
        <v>-</v>
      </c>
      <c r="DJ6" s="21" t="str">
        <f t="shared" ref="DJ6:DR6" si="12">IF(DJ7="",NA(),DJ7)</f>
        <v>-</v>
      </c>
      <c r="DK6" s="21">
        <f t="shared" si="12"/>
        <v>2.4900000000000002</v>
      </c>
      <c r="DL6" s="21">
        <f t="shared" si="12"/>
        <v>4.8499999999999996</v>
      </c>
      <c r="DM6" s="21">
        <f t="shared" si="12"/>
        <v>8.83</v>
      </c>
      <c r="DN6" s="21" t="str">
        <f t="shared" si="12"/>
        <v>-</v>
      </c>
      <c r="DO6" s="21" t="str">
        <f t="shared" si="12"/>
        <v>-</v>
      </c>
      <c r="DP6" s="21">
        <f t="shared" si="12"/>
        <v>15.82</v>
      </c>
      <c r="DQ6" s="21">
        <f t="shared" si="12"/>
        <v>18.97</v>
      </c>
      <c r="DR6" s="21">
        <f t="shared" si="12"/>
        <v>21.72</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0">
        <f t="shared" si="14"/>
        <v>0</v>
      </c>
      <c r="EN6" s="20">
        <f t="shared" si="14"/>
        <v>0</v>
      </c>
      <c r="EO6" s="20" t="str">
        <f>IF(EO7="","",IF(EO7="-","【-】","【"&amp;SUBSTITUTE(TEXT(EO7,"#,##0.00"),"-","△")&amp;"】"))</f>
        <v>【0.13】</v>
      </c>
    </row>
    <row r="7" spans="1:148" s="22" customFormat="1" x14ac:dyDescent="0.15">
      <c r="A7" s="14"/>
      <c r="B7" s="23">
        <v>2022</v>
      </c>
      <c r="C7" s="23">
        <v>332071</v>
      </c>
      <c r="D7" s="23">
        <v>46</v>
      </c>
      <c r="E7" s="23">
        <v>17</v>
      </c>
      <c r="F7" s="23">
        <v>4</v>
      </c>
      <c r="G7" s="23">
        <v>0</v>
      </c>
      <c r="H7" s="23" t="s">
        <v>96</v>
      </c>
      <c r="I7" s="23" t="s">
        <v>97</v>
      </c>
      <c r="J7" s="23" t="s">
        <v>98</v>
      </c>
      <c r="K7" s="23" t="s">
        <v>99</v>
      </c>
      <c r="L7" s="23" t="s">
        <v>100</v>
      </c>
      <c r="M7" s="23" t="s">
        <v>101</v>
      </c>
      <c r="N7" s="24" t="s">
        <v>102</v>
      </c>
      <c r="O7" s="24">
        <v>54.1</v>
      </c>
      <c r="P7" s="24">
        <v>4.5999999999999996</v>
      </c>
      <c r="Q7" s="24">
        <v>5.12</v>
      </c>
      <c r="R7" s="24">
        <v>2739</v>
      </c>
      <c r="S7" s="24">
        <v>38064</v>
      </c>
      <c r="T7" s="24">
        <v>243.54</v>
      </c>
      <c r="U7" s="24">
        <v>156.29</v>
      </c>
      <c r="V7" s="24">
        <v>1741</v>
      </c>
      <c r="W7" s="24">
        <v>0.68</v>
      </c>
      <c r="X7" s="24">
        <v>2560.29</v>
      </c>
      <c r="Y7" s="24" t="s">
        <v>102</v>
      </c>
      <c r="Z7" s="24" t="s">
        <v>102</v>
      </c>
      <c r="AA7" s="24">
        <v>112.47</v>
      </c>
      <c r="AB7" s="24">
        <v>114.79</v>
      </c>
      <c r="AC7" s="24">
        <v>97.48</v>
      </c>
      <c r="AD7" s="24" t="s">
        <v>102</v>
      </c>
      <c r="AE7" s="24" t="s">
        <v>102</v>
      </c>
      <c r="AF7" s="24">
        <v>100.3</v>
      </c>
      <c r="AG7" s="24">
        <v>99.59</v>
      </c>
      <c r="AH7" s="24">
        <v>95.51</v>
      </c>
      <c r="AI7" s="24">
        <v>104.54</v>
      </c>
      <c r="AJ7" s="24" t="s">
        <v>102</v>
      </c>
      <c r="AK7" s="24" t="s">
        <v>102</v>
      </c>
      <c r="AL7" s="24">
        <v>0</v>
      </c>
      <c r="AM7" s="24">
        <v>0</v>
      </c>
      <c r="AN7" s="24">
        <v>0</v>
      </c>
      <c r="AO7" s="24" t="s">
        <v>102</v>
      </c>
      <c r="AP7" s="24" t="s">
        <v>102</v>
      </c>
      <c r="AQ7" s="24">
        <v>254.91</v>
      </c>
      <c r="AR7" s="24">
        <v>366.52</v>
      </c>
      <c r="AS7" s="24">
        <v>393.98</v>
      </c>
      <c r="AT7" s="24">
        <v>65.930000000000007</v>
      </c>
      <c r="AU7" s="24" t="s">
        <v>102</v>
      </c>
      <c r="AV7" s="24" t="s">
        <v>102</v>
      </c>
      <c r="AW7" s="24">
        <v>17.760000000000002</v>
      </c>
      <c r="AX7" s="24">
        <v>21.69</v>
      </c>
      <c r="AY7" s="24">
        <v>9.8699999999999992</v>
      </c>
      <c r="AZ7" s="24" t="s">
        <v>102</v>
      </c>
      <c r="BA7" s="24" t="s">
        <v>102</v>
      </c>
      <c r="BB7" s="24">
        <v>64.17</v>
      </c>
      <c r="BC7" s="24">
        <v>89.11</v>
      </c>
      <c r="BD7" s="24">
        <v>82.97</v>
      </c>
      <c r="BE7" s="24">
        <v>44.25</v>
      </c>
      <c r="BF7" s="24" t="s">
        <v>102</v>
      </c>
      <c r="BG7" s="24" t="s">
        <v>102</v>
      </c>
      <c r="BH7" s="24">
        <v>0</v>
      </c>
      <c r="BI7" s="24">
        <v>0</v>
      </c>
      <c r="BJ7" s="24">
        <v>0</v>
      </c>
      <c r="BK7" s="24" t="s">
        <v>102</v>
      </c>
      <c r="BL7" s="24" t="s">
        <v>102</v>
      </c>
      <c r="BM7" s="24">
        <v>1209.45</v>
      </c>
      <c r="BN7" s="24">
        <v>1042.6400000000001</v>
      </c>
      <c r="BO7" s="24">
        <v>1305.58</v>
      </c>
      <c r="BP7" s="24">
        <v>1182.1099999999999</v>
      </c>
      <c r="BQ7" s="24" t="s">
        <v>102</v>
      </c>
      <c r="BR7" s="24" t="s">
        <v>102</v>
      </c>
      <c r="BS7" s="24">
        <v>343.96</v>
      </c>
      <c r="BT7" s="24">
        <v>419.34</v>
      </c>
      <c r="BU7" s="24">
        <v>88.2</v>
      </c>
      <c r="BV7" s="24" t="s">
        <v>102</v>
      </c>
      <c r="BW7" s="24" t="s">
        <v>102</v>
      </c>
      <c r="BX7" s="24">
        <v>55.93</v>
      </c>
      <c r="BY7" s="24">
        <v>55.76</v>
      </c>
      <c r="BZ7" s="24">
        <v>51.73</v>
      </c>
      <c r="CA7" s="24">
        <v>73.78</v>
      </c>
      <c r="CB7" s="24" t="s">
        <v>102</v>
      </c>
      <c r="CC7" s="24" t="s">
        <v>102</v>
      </c>
      <c r="CD7" s="24">
        <v>41.38</v>
      </c>
      <c r="CE7" s="24">
        <v>33.78</v>
      </c>
      <c r="CF7" s="24">
        <v>219.03</v>
      </c>
      <c r="CG7" s="24" t="s">
        <v>102</v>
      </c>
      <c r="CH7" s="24" t="s">
        <v>102</v>
      </c>
      <c r="CI7" s="24">
        <v>289.60000000000002</v>
      </c>
      <c r="CJ7" s="24">
        <v>296.14999999999998</v>
      </c>
      <c r="CK7" s="24">
        <v>290.54000000000002</v>
      </c>
      <c r="CL7" s="24">
        <v>220.62</v>
      </c>
      <c r="CM7" s="24" t="s">
        <v>102</v>
      </c>
      <c r="CN7" s="24" t="s">
        <v>102</v>
      </c>
      <c r="CO7" s="24">
        <v>93.6</v>
      </c>
      <c r="CP7" s="24">
        <v>96.92</v>
      </c>
      <c r="CQ7" s="24">
        <v>85.11</v>
      </c>
      <c r="CR7" s="24" t="s">
        <v>102</v>
      </c>
      <c r="CS7" s="24" t="s">
        <v>102</v>
      </c>
      <c r="CT7" s="24">
        <v>36.71</v>
      </c>
      <c r="CU7" s="24">
        <v>33.799999999999997</v>
      </c>
      <c r="CV7" s="24">
        <v>32.380000000000003</v>
      </c>
      <c r="CW7" s="24">
        <v>42.22</v>
      </c>
      <c r="CX7" s="24" t="s">
        <v>102</v>
      </c>
      <c r="CY7" s="24" t="s">
        <v>102</v>
      </c>
      <c r="CZ7" s="24">
        <v>61</v>
      </c>
      <c r="DA7" s="24">
        <v>64.260000000000005</v>
      </c>
      <c r="DB7" s="24">
        <v>67.83</v>
      </c>
      <c r="DC7" s="24" t="s">
        <v>102</v>
      </c>
      <c r="DD7" s="24" t="s">
        <v>102</v>
      </c>
      <c r="DE7" s="24">
        <v>70.05</v>
      </c>
      <c r="DF7" s="24">
        <v>67.09</v>
      </c>
      <c r="DG7" s="24">
        <v>67.31</v>
      </c>
      <c r="DH7" s="24">
        <v>85.67</v>
      </c>
      <c r="DI7" s="24" t="s">
        <v>102</v>
      </c>
      <c r="DJ7" s="24" t="s">
        <v>102</v>
      </c>
      <c r="DK7" s="24">
        <v>2.4900000000000002</v>
      </c>
      <c r="DL7" s="24">
        <v>4.8499999999999996</v>
      </c>
      <c r="DM7" s="24">
        <v>8.83</v>
      </c>
      <c r="DN7" s="24" t="s">
        <v>102</v>
      </c>
      <c r="DO7" s="24" t="s">
        <v>102</v>
      </c>
      <c r="DP7" s="24">
        <v>15.82</v>
      </c>
      <c r="DQ7" s="24">
        <v>18.97</v>
      </c>
      <c r="DR7" s="24">
        <v>21.72</v>
      </c>
      <c r="DS7" s="24">
        <v>28</v>
      </c>
      <c r="DT7" s="24" t="s">
        <v>102</v>
      </c>
      <c r="DU7" s="24" t="s">
        <v>102</v>
      </c>
      <c r="DV7" s="24">
        <v>0</v>
      </c>
      <c r="DW7" s="24">
        <v>0</v>
      </c>
      <c r="DX7" s="24">
        <v>0</v>
      </c>
      <c r="DY7" s="24" t="s">
        <v>102</v>
      </c>
      <c r="DZ7" s="24" t="s">
        <v>102</v>
      </c>
      <c r="EA7" s="24">
        <v>0</v>
      </c>
      <c r="EB7" s="24">
        <v>0</v>
      </c>
      <c r="EC7" s="24">
        <v>0</v>
      </c>
      <c r="ED7" s="24">
        <v>0.03</v>
      </c>
      <c r="EE7" s="24" t="s">
        <v>102</v>
      </c>
      <c r="EF7" s="24" t="s">
        <v>102</v>
      </c>
      <c r="EG7" s="24">
        <v>0</v>
      </c>
      <c r="EH7" s="24">
        <v>0</v>
      </c>
      <c r="EI7" s="24">
        <v>0</v>
      </c>
      <c r="EJ7" s="24" t="s">
        <v>102</v>
      </c>
      <c r="EK7" s="24" t="s">
        <v>102</v>
      </c>
      <c r="EL7" s="24">
        <v>0.02</v>
      </c>
      <c r="EM7" s="24">
        <v>0</v>
      </c>
      <c r="EN7" s="24">
        <v>0</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2024-01-24T02:51:56Z</cp:lastPrinted>
  <dcterms:created xsi:type="dcterms:W3CDTF">2023-12-12T00:57:59Z</dcterms:created>
  <dcterms:modified xsi:type="dcterms:W3CDTF">2024-01-24T02:51:57Z</dcterms:modified>
  <cp:category/>
</cp:coreProperties>
</file>