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01345\Desktop\【岡山県市町村課1.26(金)〆】公営企業に係る経営比較分析表（令和４年度決算）の分析等について（依頼）\"/>
    </mc:Choice>
  </mc:AlternateContent>
  <workbookProtection workbookAlgorithmName="SHA-512" workbookHashValue="n/Cj8s/qKaRf/QH3ytKBR+YyR8a5wBbnR//in+I/XRVRd0NNor3gLHr3mZCBaG01xVnjOIFcEUSpvcpov94sAw==" workbookSaltValue="iFfcFHn3v6REhEhEznVOkQ==" workbookSpinCount="100000" lockStructure="1"/>
  <bookViews>
    <workbookView xWindow="0" yWindow="0" windowWidth="15360" windowHeight="7635"/>
  </bookViews>
  <sheets>
    <sheet name="法適用_下水道事業" sheetId="4" r:id="rId1"/>
    <sheet name="データ" sheetId="5" state="hidden" r:id="rId2"/>
  </sheet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<sst xmlns="http://schemas.openxmlformats.org/spreadsheetml/2006/main" count="275" uniqueCount="118">
  <si>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</si>
  <si>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</si>
  <si>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</si>
  <si>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</si>
  <si>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</si>
  <si>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</si>
  <si>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</si>
  <si>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</si>
  <si>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</si>
  <si>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</si>
  <si>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</si>
  <si>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</si>
  <si>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</si>
  <si>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</si>
  <si>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</si>
  <si>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</si>
  <si>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</si>
  <si>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</si>
  <si>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</si>
  <si>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</si>
  <si>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</si>
  <si>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</si>
  <si>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</si>
  <si>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</si>
  <si>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</si>
  <si>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</si>
  <si>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</si>
  <si>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</si>
  <si>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</si>
  <si>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</si>
  <si>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</si>
  <si>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</si>
  <si>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</si>
  <si>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</si>
  <si>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</si>
  <si>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</si>
  <si>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</si>
  <si>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</si>
  <si>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</si>
  <si>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</si>
  <si>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</si>
  <si>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</si>
  <si>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</si>
  <si>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</si>
  <si>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</si>
  <si>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</si>
  <si>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</si>
  <si>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</si>
  <si>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</si>
  <si>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</si>
  <si>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</si>
  <si>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</si>
  <si>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</si>
  <si>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</si>
  <si>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</si>
  <si>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</si>
  <si>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</si>
  <si>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</si>
  <si>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</si>
  <si>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</si>
  <si>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</si>
  <si>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</si>
  <si>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</si>
  <si>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</si>
  <si>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</si>
  <si>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</si>
  <si>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</si>
  <si>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</si>
  <si>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</si>
  <si>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</si>
  <si>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</si>
  <si>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</si>
  <si>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</si>
  <si>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</si>
  <si>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</si>
  <si>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</si>
  <si>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</si>
  <si>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</si>
  <si>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</si>
  <si>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</si>
  <si>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</si>
  <si>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</si>
  <si>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</si>
  <si>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</si>
  <si>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</si>
  <si>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</si>
  <si>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</si>
  <si>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</si>
  <si>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</si>
  <si>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</si>
  <si>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</si>
  <si>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</si>
  <si>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</si>
  <si>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</si>
  <si>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</si>
  <si>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</si>
  <si>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岡山県　井原市</t>
  </si>
  <si>
    <t>法適用</t>
  </si>
  <si>
    <t>下水道事業</t>
  </si>
  <si>
    <t>特定環境保全公共下水道</t>
  </si>
  <si>
    <t>D3</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</si>
  <si>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</si>
  <si>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</si>
  <si>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</si>
  <si>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</si>
  <si>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</si>
  <si>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</si>
  <si>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</si>
  <si>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</si>
  <si>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</si>
  <si>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</si>
  <si>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</si>
  <si>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</si>
  <si>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"R"dd</t>
    <phoneticPr fontId="4"/>
  </si>
  <si>
    <t>←書式設定</t>
    <rPh sb="1" eb="3">
      <t>ショシキ</t>
    </rPh>
    <rPh sb="3" eb="5">
      <t>セッテイ</t>
    </rPh>
    <phoneticPr fontId="4"/>
  </si>
  <si>
    <t>　平成21年度供用開始して以来、既設管渠の事故等はないが計画的に施設・管渠の長寿命化を図るとともに、地震等の災害に対応するため、施設・管渠の耐震対策を進める必要がある。
　こうしたことから、ストックマネジメント計画を策定し優先順位等を明確にし、施設の改築、管渠・マンホール点検診断等を計画的に実施している。</t>
    <phoneticPr fontId="4"/>
  </si>
  <si>
    <t>　令和2年度から地方公営企業として事業運営を開始したため、
　計画的に管路整備、施設整備を進めるとともに既存施設の長寿命化を図る必要があり、持続可能な経営の安定化を図るため、経費削減を継続的に行うとともに、下水道接続の推進など、財源確保に務める。</t>
    <phoneticPr fontId="4"/>
  </si>
  <si>
    <t xml:space="preserve"> 経常収支比率(グラフ①)は昨年度より減少したが、類似団体平均値を上回っている。これは一般会計補助金に依存している為であり、昨年度より引き続き経営改善を図っていく必要がある。
　流動比率(グラフ③)は類似団体平均値を下回っているが、企業債等の流動負債に対し使用料収入等が少ない為である。
　経費回収率(グラフ⑤)は、100％を下回っており、水洗化率の向上による使用料収入の確保を図る必要がある。経費回収率が昨年度から大幅に減少しているが、処理場費用が計上されてるためである。
　汚水処理原価(グラフ⑥)が類似団体平均を下回る結果は、施設利用率(グラフ⑦)に示される通り効率的な施設の利用が図られていることに起因する。
　水洗化率(グラフ⑧)は、類似団体平均を上回っているが、更なる水洗化率向上のために、未接続家庭に対し積極的な下水道接続の推進を図る必要がある。</t>
    <rPh sb="19" eb="21">
      <t>ゲンショウ</t>
    </rPh>
    <rPh sb="25" eb="27">
      <t>ルイジ</t>
    </rPh>
    <rPh sb="27" eb="29">
      <t>ダンタイ</t>
    </rPh>
    <rPh sb="29" eb="32">
      <t>ヘイキンチ</t>
    </rPh>
    <rPh sb="33" eb="35">
      <t>ウワマワ</t>
    </rPh>
    <rPh sb="43" eb="50">
      <t>イッパンカイケイホジョキン</t>
    </rPh>
    <rPh sb="51" eb="53">
      <t>イゾン</t>
    </rPh>
    <rPh sb="57" eb="58">
      <t>タメ</t>
    </rPh>
    <rPh sb="62" eb="64">
      <t>サクネン</t>
    </rPh>
    <rPh sb="64" eb="65">
      <t>ド</t>
    </rPh>
    <rPh sb="67" eb="68">
      <t>ヒ</t>
    </rPh>
    <rPh sb="69" eb="70">
      <t>ツヅ</t>
    </rPh>
    <rPh sb="71" eb="73">
      <t>ケイエイ</t>
    </rPh>
    <rPh sb="73" eb="75">
      <t>カイゼン</t>
    </rPh>
    <rPh sb="76" eb="77">
      <t>ハカ</t>
    </rPh>
    <rPh sb="81" eb="83">
      <t>ヒツヨウ</t>
    </rPh>
    <rPh sb="117" eb="120">
      <t>キギョウサイ</t>
    </rPh>
    <rPh sb="120" eb="121">
      <t>トウ</t>
    </rPh>
    <rPh sb="127" eb="128">
      <t>タイ</t>
    </rPh>
    <rPh sb="129" eb="132">
      <t>シヨウリョウ</t>
    </rPh>
    <rPh sb="132" eb="134">
      <t>シュウニュウ</t>
    </rPh>
    <rPh sb="134" eb="135">
      <t>トウ</t>
    </rPh>
    <rPh sb="136" eb="137">
      <t>スク</t>
    </rPh>
    <rPh sb="139" eb="140">
      <t>タメ</t>
    </rPh>
    <rPh sb="165" eb="166">
      <t>シタ</t>
    </rPh>
    <rPh sb="172" eb="176">
      <t>スイセンカリツ</t>
    </rPh>
    <rPh sb="177" eb="179">
      <t>コウジョウ</t>
    </rPh>
    <rPh sb="182" eb="185">
      <t>シヨウリョウ</t>
    </rPh>
    <rPh sb="185" eb="187">
      <t>シュウニュウ</t>
    </rPh>
    <rPh sb="188" eb="190">
      <t>カクホ</t>
    </rPh>
    <rPh sb="191" eb="192">
      <t>ハカ</t>
    </rPh>
    <rPh sb="193" eb="195">
      <t>ヒツヨウ</t>
    </rPh>
    <rPh sb="199" eb="204">
      <t>ケイヒカイシュウリツ</t>
    </rPh>
    <rPh sb="205" eb="208">
      <t>サクネンド</t>
    </rPh>
    <rPh sb="210" eb="212">
      <t>オオハバ</t>
    </rPh>
    <rPh sb="213" eb="215">
      <t>ゲンショウ</t>
    </rPh>
    <rPh sb="221" eb="224">
      <t>ショリジョウ</t>
    </rPh>
    <rPh sb="224" eb="226">
      <t>ヒヨウ</t>
    </rPh>
    <rPh sb="227" eb="229">
      <t>ケイジョウ</t>
    </rPh>
    <rPh sb="333" eb="334">
      <t>ウエ</t>
    </rPh>
    <rPh sb="341" eb="342">
      <t>サラ</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</si>
</sst>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6">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5" fillId="0" borderId="6" xfId="0" applyFont="1" applyBorder="1" applyAlignment="1" applyProtection="1">
      <alignment horizontal="left" vertical="top" wrapText="1"/>
      <protection locked="0"/>
    </xf>
    <xf numFmtId="0" fontId="15" fillId="0" borderId="0" xfId="0" applyFont="1" applyAlignment="1" applyProtection="1">
      <alignment horizontal="left" vertical="top" wrapText="1"/>
      <protection locked="0"/>
    </xf>
    <xf numFmtId="0" fontId="15" fillId="0" borderId="7" xfId="0" applyFont="1" applyBorder="1" applyAlignment="1" applyProtection="1">
      <alignment horizontal="left" vertical="top" wrapText="1"/>
      <protection locked="0"/>
    </xf>
    <xf numFmtId="0" fontId="15" fillId="0" borderId="8" xfId="0" applyFont="1" applyBorder="1" applyAlignment="1" applyProtection="1">
      <alignment horizontal="left" vertical="top" wrapText="1"/>
      <protection locked="0"/>
    </xf>
    <xf numFmtId="0" fontId="15" fillId="0" borderId="1"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D4D-4272-A099-D8466B1F3373}"/>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0.02</c:v>
                </c:pt>
                <c:pt idx="3" formatCode="#,##0.00;&quot;△&quot;#,##0.00">
                  <c:v>0</c:v>
                </c:pt>
                <c:pt idx="4" formatCode="#,##0.00;&quot;△&quot;#,##0.00">
                  <c:v>0</c:v>
                </c:pt>
              </c:numCache>
            </c:numRef>
          </c:val>
          <c:smooth val="0"/>
          <c:extLst>
            <c:ext xmlns:c16="http://schemas.microsoft.com/office/drawing/2014/chart" uri="{C3380CC4-5D6E-409C-BE32-E72D297353CC}">
              <c16:uniqueId val="{00000001-0D4D-4272-A099-D8466B1F3373}"/>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0</c:v>
                </c:pt>
                <c:pt idx="1">
                  <c:v>0</c:v>
                </c:pt>
                <c:pt idx="2">
                  <c:v>112.47</c:v>
                </c:pt>
                <c:pt idx="3">
                  <c:v>114.79</c:v>
                </c:pt>
                <c:pt idx="4">
                  <c:v>97.48</c:v>
                </c:pt>
              </c:numCache>
            </c:numRef>
          </c:val>
          <c:extLst>
            <c:ext xmlns:c16="http://schemas.microsoft.com/office/drawing/2014/chart" uri="{C3380CC4-5D6E-409C-BE32-E72D297353CC}">
              <c16:uniqueId val="{00000000-1640-4326-83AD-5D4B949CF723}"/>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100.3</c:v>
                </c:pt>
                <c:pt idx="3">
                  <c:v>99.59</c:v>
                </c:pt>
                <c:pt idx="4">
                  <c:v>95.51</c:v>
                </c:pt>
              </c:numCache>
            </c:numRef>
          </c:val>
          <c:smooth val="0"/>
          <c:extLst>
            <c:ext xmlns:c16="http://schemas.microsoft.com/office/drawing/2014/chart" uri="{C3380CC4-5D6E-409C-BE32-E72D297353CC}">
              <c16:uniqueId val="{00000001-1640-4326-83AD-5D4B949CF723}"/>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0</c:v>
                </c:pt>
                <c:pt idx="1">
                  <c:v>0</c:v>
                </c:pt>
                <c:pt idx="2">
                  <c:v>2.4900000000000002</c:v>
                </c:pt>
                <c:pt idx="3">
                  <c:v>4.8499999999999996</c:v>
                </c:pt>
                <c:pt idx="4">
                  <c:v>8.83</c:v>
                </c:pt>
              </c:numCache>
            </c:numRef>
          </c:val>
          <c:extLst>
            <c:ext xmlns:c16="http://schemas.microsoft.com/office/drawing/2014/chart" uri="{C3380CC4-5D6E-409C-BE32-E72D297353CC}">
              <c16:uniqueId val="{00000000-91BF-4A3A-B2C1-60A8815E41F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15.82</c:v>
                </c:pt>
                <c:pt idx="3">
                  <c:v>18.97</c:v>
                </c:pt>
                <c:pt idx="4">
                  <c:v>21.72</c:v>
                </c:pt>
              </c:numCache>
            </c:numRef>
          </c:val>
          <c:smooth val="0"/>
          <c:extLst>
            <c:ext xmlns:c16="http://schemas.microsoft.com/office/drawing/2014/chart" uri="{C3380CC4-5D6E-409C-BE32-E72D297353CC}">
              <c16:uniqueId val="{00000001-91BF-4A3A-B2C1-60A8815E41F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B160-432A-B3E8-87C2EB961990}"/>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formatCode="#,##0.00;&quot;△&quot;#,##0.00">
                  <c:v>0</c:v>
                </c:pt>
                <c:pt idx="3" formatCode="#,##0.00;&quot;△&quot;#,##0.00">
                  <c:v>0</c:v>
                </c:pt>
                <c:pt idx="4" formatCode="#,##0.00;&quot;△&quot;#,##0.00">
                  <c:v>0</c:v>
                </c:pt>
              </c:numCache>
            </c:numRef>
          </c:val>
          <c:smooth val="0"/>
          <c:extLst>
            <c:ext xmlns:c16="http://schemas.microsoft.com/office/drawing/2014/chart" uri="{C3380CC4-5D6E-409C-BE32-E72D297353CC}">
              <c16:uniqueId val="{00000001-B160-432A-B3E8-87C2EB961990}"/>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0949-4793-95BC-3C587923162E}"/>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254.91</c:v>
                </c:pt>
                <c:pt idx="3">
                  <c:v>366.52</c:v>
                </c:pt>
                <c:pt idx="4">
                  <c:v>393.98</c:v>
                </c:pt>
              </c:numCache>
            </c:numRef>
          </c:val>
          <c:smooth val="0"/>
          <c:extLst>
            <c:ext xmlns:c16="http://schemas.microsoft.com/office/drawing/2014/chart" uri="{C3380CC4-5D6E-409C-BE32-E72D297353CC}">
              <c16:uniqueId val="{00000001-0949-4793-95BC-3C587923162E}"/>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0</c:v>
                </c:pt>
                <c:pt idx="1">
                  <c:v>0</c:v>
                </c:pt>
                <c:pt idx="2">
                  <c:v>17.760000000000002</c:v>
                </c:pt>
                <c:pt idx="3">
                  <c:v>21.69</c:v>
                </c:pt>
                <c:pt idx="4">
                  <c:v>9.8699999999999992</c:v>
                </c:pt>
              </c:numCache>
            </c:numRef>
          </c:val>
          <c:extLst>
            <c:ext xmlns:c16="http://schemas.microsoft.com/office/drawing/2014/chart" uri="{C3380CC4-5D6E-409C-BE32-E72D297353CC}">
              <c16:uniqueId val="{00000000-B96E-439C-9FEE-7F6ECED87427}"/>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64.17</c:v>
                </c:pt>
                <c:pt idx="3">
                  <c:v>89.11</c:v>
                </c:pt>
                <c:pt idx="4">
                  <c:v>82.97</c:v>
                </c:pt>
              </c:numCache>
            </c:numRef>
          </c:val>
          <c:smooth val="0"/>
          <c:extLst>
            <c:ext xmlns:c16="http://schemas.microsoft.com/office/drawing/2014/chart" uri="{C3380CC4-5D6E-409C-BE32-E72D297353CC}">
              <c16:uniqueId val="{00000001-B96E-439C-9FEE-7F6ECED87427}"/>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0</c:v>
                </c:pt>
                <c:pt idx="1">
                  <c:v>0</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4783-4C7B-8316-0B764678A32A}"/>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1209.45</c:v>
                </c:pt>
                <c:pt idx="3">
                  <c:v>1042.6400000000001</c:v>
                </c:pt>
                <c:pt idx="4">
                  <c:v>1305.58</c:v>
                </c:pt>
              </c:numCache>
            </c:numRef>
          </c:val>
          <c:smooth val="0"/>
          <c:extLst>
            <c:ext xmlns:c16="http://schemas.microsoft.com/office/drawing/2014/chart" uri="{C3380CC4-5D6E-409C-BE32-E72D297353CC}">
              <c16:uniqueId val="{00000001-4783-4C7B-8316-0B764678A32A}"/>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0</c:v>
                </c:pt>
                <c:pt idx="1">
                  <c:v>0</c:v>
                </c:pt>
                <c:pt idx="2">
                  <c:v>343.96</c:v>
                </c:pt>
                <c:pt idx="3">
                  <c:v>419.34</c:v>
                </c:pt>
                <c:pt idx="4">
                  <c:v>88.2</c:v>
                </c:pt>
              </c:numCache>
            </c:numRef>
          </c:val>
          <c:extLst>
            <c:ext xmlns:c16="http://schemas.microsoft.com/office/drawing/2014/chart" uri="{C3380CC4-5D6E-409C-BE32-E72D297353CC}">
              <c16:uniqueId val="{00000000-151C-422F-9479-310D6B227B5F}"/>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55.93</c:v>
                </c:pt>
                <c:pt idx="3">
                  <c:v>55.76</c:v>
                </c:pt>
                <c:pt idx="4">
                  <c:v>51.73</c:v>
                </c:pt>
              </c:numCache>
            </c:numRef>
          </c:val>
          <c:smooth val="0"/>
          <c:extLst>
            <c:ext xmlns:c16="http://schemas.microsoft.com/office/drawing/2014/chart" uri="{C3380CC4-5D6E-409C-BE32-E72D297353CC}">
              <c16:uniqueId val="{00000001-151C-422F-9479-310D6B227B5F}"/>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0</c:v>
                </c:pt>
                <c:pt idx="1">
                  <c:v>0</c:v>
                </c:pt>
                <c:pt idx="2">
                  <c:v>41.38</c:v>
                </c:pt>
                <c:pt idx="3">
                  <c:v>33.78</c:v>
                </c:pt>
                <c:pt idx="4">
                  <c:v>219.03</c:v>
                </c:pt>
              </c:numCache>
            </c:numRef>
          </c:val>
          <c:extLst>
            <c:ext xmlns:c16="http://schemas.microsoft.com/office/drawing/2014/chart" uri="{C3380CC4-5D6E-409C-BE32-E72D297353CC}">
              <c16:uniqueId val="{00000000-AF66-42D3-AC35-1A094554D2D5}"/>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289.60000000000002</c:v>
                </c:pt>
                <c:pt idx="3">
                  <c:v>296.14999999999998</c:v>
                </c:pt>
                <c:pt idx="4">
                  <c:v>290.54000000000002</c:v>
                </c:pt>
              </c:numCache>
            </c:numRef>
          </c:val>
          <c:smooth val="0"/>
          <c:extLst>
            <c:ext xmlns:c16="http://schemas.microsoft.com/office/drawing/2014/chart" uri="{C3380CC4-5D6E-409C-BE32-E72D297353CC}">
              <c16:uniqueId val="{00000001-AF66-42D3-AC35-1A094554D2D5}"/>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93.6</c:v>
                </c:pt>
                <c:pt idx="3">
                  <c:v>96.92</c:v>
                </c:pt>
                <c:pt idx="4">
                  <c:v>85.11</c:v>
                </c:pt>
              </c:numCache>
            </c:numRef>
          </c:val>
          <c:extLst>
            <c:ext xmlns:c16="http://schemas.microsoft.com/office/drawing/2014/chart" uri="{C3380CC4-5D6E-409C-BE32-E72D297353CC}">
              <c16:uniqueId val="{00000000-58C2-44B6-993D-8DB0BE1B801D}"/>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36.71</c:v>
                </c:pt>
                <c:pt idx="3">
                  <c:v>33.799999999999997</c:v>
                </c:pt>
                <c:pt idx="4">
                  <c:v>32.380000000000003</c:v>
                </c:pt>
              </c:numCache>
            </c:numRef>
          </c:val>
          <c:smooth val="0"/>
          <c:extLst>
            <c:ext xmlns:c16="http://schemas.microsoft.com/office/drawing/2014/chart" uri="{C3380CC4-5D6E-409C-BE32-E72D297353CC}">
              <c16:uniqueId val="{00000001-58C2-44B6-993D-8DB0BE1B801D}"/>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0</c:v>
                </c:pt>
                <c:pt idx="1">
                  <c:v>0</c:v>
                </c:pt>
                <c:pt idx="2">
                  <c:v>61</c:v>
                </c:pt>
                <c:pt idx="3">
                  <c:v>64.260000000000005</c:v>
                </c:pt>
                <c:pt idx="4">
                  <c:v>67.83</c:v>
                </c:pt>
              </c:numCache>
            </c:numRef>
          </c:val>
          <c:extLst>
            <c:ext xmlns:c16="http://schemas.microsoft.com/office/drawing/2014/chart" uri="{C3380CC4-5D6E-409C-BE32-E72D297353CC}">
              <c16:uniqueId val="{00000000-3BB9-4580-87BE-CFC47E57116A}"/>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70.05</c:v>
                </c:pt>
                <c:pt idx="3">
                  <c:v>67.09</c:v>
                </c:pt>
                <c:pt idx="4">
                  <c:v>67.31</c:v>
                </c:pt>
              </c:numCache>
            </c:numRef>
          </c:val>
          <c:smooth val="0"/>
          <c:extLst>
            <c:ext xmlns:c16="http://schemas.microsoft.com/office/drawing/2014/chart" uri="{C3380CC4-5D6E-409C-BE32-E72D297353CC}">
              <c16:uniqueId val="{00000001-3BB9-4580-87BE-CFC47E57116A}"/>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【104.54】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【44.25】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【1,182.11】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【42.22】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【220.62】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【28.00】</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【0.13】</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J1" zoomScaleNormal="100" workbookViewId="0">
      <selection activeCell="BL16" sqref="BL16:BZ44"/>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岡山県　井原市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7" t="s">
        <v>1</v>
      </c>
      <c r="C7" s="57"/>
      <c r="D7" s="57"/>
      <c r="E7" s="57"/>
      <c r="F7" s="57"/>
      <c r="G7" s="57"/>
      <c r="H7" s="57"/>
      <c r="I7" s="57" t="s">
        <v>2</v>
      </c>
      <c r="J7" s="57"/>
      <c r="K7" s="57"/>
      <c r="L7" s="57"/>
      <c r="M7" s="57"/>
      <c r="N7" s="57"/>
      <c r="O7" s="57"/>
      <c r="P7" s="57" t="s">
        <v>3</v>
      </c>
      <c r="Q7" s="57"/>
      <c r="R7" s="57"/>
      <c r="S7" s="57"/>
      <c r="T7" s="57"/>
      <c r="U7" s="57"/>
      <c r="V7" s="57"/>
      <c r="W7" s="57" t="s">
        <v>4</v>
      </c>
      <c r="X7" s="57"/>
      <c r="Y7" s="57"/>
      <c r="Z7" s="57"/>
      <c r="AA7" s="57"/>
      <c r="AB7" s="57"/>
      <c r="AC7" s="57"/>
      <c r="AD7" s="57" t="s">
        <v>5</v>
      </c>
      <c r="AE7" s="57"/>
      <c r="AF7" s="57"/>
      <c r="AG7" s="57"/>
      <c r="AH7" s="57"/>
      <c r="AI7" s="57"/>
      <c r="AJ7" s="57"/>
      <c r="AK7" s="3"/>
      <c r="AL7" s="57" t="s">
        <v>6</v>
      </c>
      <c r="AM7" s="57"/>
      <c r="AN7" s="57"/>
      <c r="AO7" s="57"/>
      <c r="AP7" s="57"/>
      <c r="AQ7" s="57"/>
      <c r="AR7" s="57"/>
      <c r="AS7" s="57"/>
      <c r="AT7" s="57" t="s">
        <v>7</v>
      </c>
      <c r="AU7" s="57"/>
      <c r="AV7" s="57"/>
      <c r="AW7" s="57"/>
      <c r="AX7" s="57"/>
      <c r="AY7" s="57"/>
      <c r="AZ7" s="57"/>
      <c r="BA7" s="57"/>
      <c r="BB7" s="57" t="s">
        <v>8</v>
      </c>
      <c r="BC7" s="57"/>
      <c r="BD7" s="57"/>
      <c r="BE7" s="57"/>
      <c r="BF7" s="57"/>
      <c r="BG7" s="57"/>
      <c r="BH7" s="57"/>
      <c r="BI7" s="57"/>
      <c r="BJ7" s="3"/>
      <c r="BK7" s="3"/>
      <c r="BL7" s="75" t="s">
        <v>9</v>
      </c>
      <c r="BM7" s="76"/>
      <c r="BN7" s="76"/>
      <c r="BO7" s="76"/>
      <c r="BP7" s="76"/>
      <c r="BQ7" s="76"/>
      <c r="BR7" s="76"/>
      <c r="BS7" s="76"/>
      <c r="BT7" s="76"/>
      <c r="BU7" s="76"/>
      <c r="BV7" s="76"/>
      <c r="BW7" s="76"/>
      <c r="BX7" s="76"/>
      <c r="BY7" s="77"/>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D3</v>
      </c>
      <c r="X8" s="71"/>
      <c r="Y8" s="71"/>
      <c r="Z8" s="71"/>
      <c r="AA8" s="71"/>
      <c r="AB8" s="71"/>
      <c r="AC8" s="71"/>
      <c r="AD8" s="72" t="str">
        <f>データ!$M$6</f>
        <v>非設置</v>
      </c>
      <c r="AE8" s="72"/>
      <c r="AF8" s="72"/>
      <c r="AG8" s="72"/>
      <c r="AH8" s="72"/>
      <c r="AI8" s="72"/>
      <c r="AJ8" s="72"/>
      <c r="AK8" s="3"/>
      <c r="AL8" s="51">
        <f>データ!S6</f>
        <v>38064</v>
      </c>
      <c r="AM8" s="51"/>
      <c r="AN8" s="51"/>
      <c r="AO8" s="51"/>
      <c r="AP8" s="51"/>
      <c r="AQ8" s="51"/>
      <c r="AR8" s="51"/>
      <c r="AS8" s="51"/>
      <c r="AT8" s="52">
        <f>データ!T6</f>
        <v>243.54</v>
      </c>
      <c r="AU8" s="52"/>
      <c r="AV8" s="52"/>
      <c r="AW8" s="52"/>
      <c r="AX8" s="52"/>
      <c r="AY8" s="52"/>
      <c r="AZ8" s="52"/>
      <c r="BA8" s="52"/>
      <c r="BB8" s="52">
        <f>データ!U6</f>
        <v>156.29</v>
      </c>
      <c r="BC8" s="52"/>
      <c r="BD8" s="52"/>
      <c r="BE8" s="52"/>
      <c r="BF8" s="52"/>
      <c r="BG8" s="52"/>
      <c r="BH8" s="52"/>
      <c r="BI8" s="52"/>
      <c r="BJ8" s="3"/>
      <c r="BK8" s="3"/>
      <c r="BL8" s="67" t="s">
        <v>10</v>
      </c>
      <c r="BM8" s="68"/>
      <c r="BN8" s="69" t="s">
        <v>11</v>
      </c>
      <c r="BO8" s="69"/>
      <c r="BP8" s="69"/>
      <c r="BQ8" s="69"/>
      <c r="BR8" s="69"/>
      <c r="BS8" s="69"/>
      <c r="BT8" s="69"/>
      <c r="BU8" s="69"/>
      <c r="BV8" s="69"/>
      <c r="BW8" s="69"/>
      <c r="BX8" s="69"/>
      <c r="BY8" s="70"/>
    </row>
    <row r="9" spans="1:78" ht="18.75" customHeight="1" x14ac:dyDescent="0.15">
      <c r="A9" s="2"/>
      <c r="B9" s="57" t="s">
        <v>12</v>
      </c>
      <c r="C9" s="57"/>
      <c r="D9" s="57"/>
      <c r="E9" s="57"/>
      <c r="F9" s="57"/>
      <c r="G9" s="57"/>
      <c r="H9" s="57"/>
      <c r="I9" s="57" t="s">
        <v>13</v>
      </c>
      <c r="J9" s="57"/>
      <c r="K9" s="57"/>
      <c r="L9" s="57"/>
      <c r="M9" s="57"/>
      <c r="N9" s="57"/>
      <c r="O9" s="57"/>
      <c r="P9" s="57" t="s">
        <v>14</v>
      </c>
      <c r="Q9" s="57"/>
      <c r="R9" s="57"/>
      <c r="S9" s="57"/>
      <c r="T9" s="57"/>
      <c r="U9" s="57"/>
      <c r="V9" s="57"/>
      <c r="W9" s="57" t="s">
        <v>15</v>
      </c>
      <c r="X9" s="57"/>
      <c r="Y9" s="57"/>
      <c r="Z9" s="57"/>
      <c r="AA9" s="57"/>
      <c r="AB9" s="57"/>
      <c r="AC9" s="57"/>
      <c r="AD9" s="57" t="s">
        <v>16</v>
      </c>
      <c r="AE9" s="57"/>
      <c r="AF9" s="57"/>
      <c r="AG9" s="57"/>
      <c r="AH9" s="57"/>
      <c r="AI9" s="57"/>
      <c r="AJ9" s="57"/>
      <c r="AK9" s="3"/>
      <c r="AL9" s="57" t="s">
        <v>17</v>
      </c>
      <c r="AM9" s="57"/>
      <c r="AN9" s="57"/>
      <c r="AO9" s="57"/>
      <c r="AP9" s="57"/>
      <c r="AQ9" s="57"/>
      <c r="AR9" s="57"/>
      <c r="AS9" s="57"/>
      <c r="AT9" s="57" t="s">
        <v>18</v>
      </c>
      <c r="AU9" s="57"/>
      <c r="AV9" s="57"/>
      <c r="AW9" s="57"/>
      <c r="AX9" s="57"/>
      <c r="AY9" s="57"/>
      <c r="AZ9" s="57"/>
      <c r="BA9" s="57"/>
      <c r="BB9" s="57" t="s">
        <v>19</v>
      </c>
      <c r="BC9" s="57"/>
      <c r="BD9" s="57"/>
      <c r="BE9" s="57"/>
      <c r="BF9" s="57"/>
      <c r="BG9" s="57"/>
      <c r="BH9" s="57"/>
      <c r="BI9" s="57"/>
      <c r="BJ9" s="3"/>
      <c r="BK9" s="3"/>
      <c r="BL9" s="58" t="s">
        <v>20</v>
      </c>
      <c r="BM9" s="59"/>
      <c r="BN9" s="60" t="s">
        <v>21</v>
      </c>
      <c r="BO9" s="60"/>
      <c r="BP9" s="60"/>
      <c r="BQ9" s="60"/>
      <c r="BR9" s="60"/>
      <c r="BS9" s="60"/>
      <c r="BT9" s="60"/>
      <c r="BU9" s="60"/>
      <c r="BV9" s="60"/>
      <c r="BW9" s="60"/>
      <c r="BX9" s="60"/>
      <c r="BY9" s="61"/>
    </row>
    <row r="10" spans="1:78" ht="18.75" customHeight="1" x14ac:dyDescent="0.15">
      <c r="A10" s="2"/>
      <c r="B10" s="52" t="str">
        <f>データ!N6</f>
        <v>-</v>
      </c>
      <c r="C10" s="52"/>
      <c r="D10" s="52"/>
      <c r="E10" s="52"/>
      <c r="F10" s="52"/>
      <c r="G10" s="52"/>
      <c r="H10" s="52"/>
      <c r="I10" s="52">
        <f>データ!O6</f>
        <v>54.1</v>
      </c>
      <c r="J10" s="52"/>
      <c r="K10" s="52"/>
      <c r="L10" s="52"/>
      <c r="M10" s="52"/>
      <c r="N10" s="52"/>
      <c r="O10" s="52"/>
      <c r="P10" s="52">
        <f>データ!P6</f>
        <v>4.5999999999999996</v>
      </c>
      <c r="Q10" s="52"/>
      <c r="R10" s="52"/>
      <c r="S10" s="52"/>
      <c r="T10" s="52"/>
      <c r="U10" s="52"/>
      <c r="V10" s="52"/>
      <c r="W10" s="52">
        <f>データ!Q6</f>
        <v>5.12</v>
      </c>
      <c r="X10" s="52"/>
      <c r="Y10" s="52"/>
      <c r="Z10" s="52"/>
      <c r="AA10" s="52"/>
      <c r="AB10" s="52"/>
      <c r="AC10" s="52"/>
      <c r="AD10" s="51">
        <f>データ!R6</f>
        <v>2739</v>
      </c>
      <c r="AE10" s="51"/>
      <c r="AF10" s="51"/>
      <c r="AG10" s="51"/>
      <c r="AH10" s="51"/>
      <c r="AI10" s="51"/>
      <c r="AJ10" s="51"/>
      <c r="AK10" s="2"/>
      <c r="AL10" s="51">
        <f>データ!V6</f>
        <v>1741</v>
      </c>
      <c r="AM10" s="51"/>
      <c r="AN10" s="51"/>
      <c r="AO10" s="51"/>
      <c r="AP10" s="51"/>
      <c r="AQ10" s="51"/>
      <c r="AR10" s="51"/>
      <c r="AS10" s="51"/>
      <c r="AT10" s="52">
        <f>データ!W6</f>
        <v>0.68</v>
      </c>
      <c r="AU10" s="52"/>
      <c r="AV10" s="52"/>
      <c r="AW10" s="52"/>
      <c r="AX10" s="52"/>
      <c r="AY10" s="52"/>
      <c r="AZ10" s="52"/>
      <c r="BA10" s="52"/>
      <c r="BB10" s="52">
        <f>データ!X6</f>
        <v>2560.29</v>
      </c>
      <c r="BC10" s="52"/>
      <c r="BD10" s="52"/>
      <c r="BE10" s="52"/>
      <c r="BF10" s="52"/>
      <c r="BG10" s="52"/>
      <c r="BH10" s="52"/>
      <c r="BI10" s="52"/>
      <c r="BJ10" s="2"/>
      <c r="BK10" s="2"/>
      <c r="BL10" s="53" t="s">
        <v>22</v>
      </c>
      <c r="BM10" s="54"/>
      <c r="BN10" s="55" t="s">
        <v>23</v>
      </c>
      <c r="BO10" s="55"/>
      <c r="BP10" s="55"/>
      <c r="BQ10" s="55"/>
      <c r="BR10" s="55"/>
      <c r="BS10" s="55"/>
      <c r="BT10" s="55"/>
      <c r="BU10" s="55"/>
      <c r="BV10" s="55"/>
      <c r="BW10" s="55"/>
      <c r="BX10" s="55"/>
      <c r="BY10" s="5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2" t="s">
        <v>24</v>
      </c>
      <c r="BM11" s="62"/>
      <c r="BN11" s="62"/>
      <c r="BO11" s="62"/>
      <c r="BP11" s="62"/>
      <c r="BQ11" s="62"/>
      <c r="BR11" s="62"/>
      <c r="BS11" s="62"/>
      <c r="BT11" s="62"/>
      <c r="BU11" s="62"/>
      <c r="BV11" s="62"/>
      <c r="BW11" s="62"/>
      <c r="BX11" s="62"/>
      <c r="BY11" s="62"/>
      <c r="BZ11" s="6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2"/>
      <c r="BM12" s="62"/>
      <c r="BN12" s="62"/>
      <c r="BO12" s="62"/>
      <c r="BP12" s="62"/>
      <c r="BQ12" s="62"/>
      <c r="BR12" s="62"/>
      <c r="BS12" s="62"/>
      <c r="BT12" s="62"/>
      <c r="BU12" s="62"/>
      <c r="BV12" s="62"/>
      <c r="BW12" s="62"/>
      <c r="BX12" s="62"/>
      <c r="BY12" s="62"/>
      <c r="BZ12" s="6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3"/>
      <c r="BM13" s="63"/>
      <c r="BN13" s="63"/>
      <c r="BO13" s="63"/>
      <c r="BP13" s="63"/>
      <c r="BQ13" s="63"/>
      <c r="BR13" s="63"/>
      <c r="BS13" s="63"/>
      <c r="BT13" s="63"/>
      <c r="BU13" s="63"/>
      <c r="BV13" s="63"/>
      <c r="BW13" s="63"/>
      <c r="BX13" s="63"/>
      <c r="BY13" s="63"/>
      <c r="BZ13" s="63"/>
    </row>
    <row r="14" spans="1:78" ht="13.5" customHeight="1" x14ac:dyDescent="0.15">
      <c r="A14" s="2"/>
      <c r="B14" s="64" t="s">
        <v>25</v>
      </c>
      <c r="C14" s="65"/>
      <c r="D14" s="65"/>
      <c r="E14" s="65"/>
      <c r="F14" s="65"/>
      <c r="G14" s="65"/>
      <c r="H14" s="65"/>
      <c r="I14" s="65"/>
      <c r="J14" s="65"/>
      <c r="K14" s="65"/>
      <c r="L14" s="65"/>
      <c r="M14" s="65"/>
      <c r="N14" s="65"/>
      <c r="O14" s="65"/>
      <c r="P14" s="65"/>
      <c r="Q14" s="65"/>
      <c r="R14" s="65"/>
      <c r="S14" s="65"/>
      <c r="T14" s="65"/>
      <c r="U14" s="65"/>
      <c r="V14" s="65"/>
      <c r="W14" s="65"/>
      <c r="X14" s="65"/>
      <c r="Y14" s="65"/>
      <c r="Z14" s="65"/>
      <c r="AA14" s="65"/>
      <c r="AB14" s="65"/>
      <c r="AC14" s="65"/>
      <c r="AD14" s="65"/>
      <c r="AE14" s="65"/>
      <c r="AF14" s="65"/>
      <c r="AG14" s="65"/>
      <c r="AH14" s="65"/>
      <c r="AI14" s="65"/>
      <c r="AJ14" s="65"/>
      <c r="AK14" s="65"/>
      <c r="AL14" s="65"/>
      <c r="AM14" s="65"/>
      <c r="AN14" s="65"/>
      <c r="AO14" s="65"/>
      <c r="AP14" s="65"/>
      <c r="AQ14" s="65"/>
      <c r="AR14" s="65"/>
      <c r="AS14" s="65"/>
      <c r="AT14" s="65"/>
      <c r="AU14" s="65"/>
      <c r="AV14" s="65"/>
      <c r="AW14" s="65"/>
      <c r="AX14" s="65"/>
      <c r="AY14" s="65"/>
      <c r="AZ14" s="65"/>
      <c r="BA14" s="65"/>
      <c r="BB14" s="65"/>
      <c r="BC14" s="65"/>
      <c r="BD14" s="65"/>
      <c r="BE14" s="65"/>
      <c r="BF14" s="65"/>
      <c r="BG14" s="65"/>
      <c r="BH14" s="65"/>
      <c r="BI14" s="65"/>
      <c r="BJ14" s="66"/>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116</v>
      </c>
      <c r="BM66" s="45"/>
      <c r="BN66" s="45"/>
      <c r="BO66" s="45"/>
      <c r="BP66" s="45"/>
      <c r="BQ66" s="45"/>
      <c r="BR66" s="45"/>
      <c r="BS66" s="45"/>
      <c r="BT66" s="45"/>
      <c r="BU66" s="45"/>
      <c r="BV66" s="45"/>
      <c r="BW66" s="45"/>
      <c r="BX66" s="45"/>
      <c r="BY66" s="45"/>
      <c r="BZ66" s="4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44"/>
      <c r="BM67" s="45"/>
      <c r="BN67" s="45"/>
      <c r="BO67" s="45"/>
      <c r="BP67" s="45"/>
      <c r="BQ67" s="45"/>
      <c r="BR67" s="45"/>
      <c r="BS67" s="45"/>
      <c r="BT67" s="45"/>
      <c r="BU67" s="45"/>
      <c r="BV67" s="45"/>
      <c r="BW67" s="45"/>
      <c r="BX67" s="45"/>
      <c r="BY67" s="45"/>
      <c r="BZ67" s="4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44"/>
      <c r="BM68" s="45"/>
      <c r="BN68" s="45"/>
      <c r="BO68" s="45"/>
      <c r="BP68" s="45"/>
      <c r="BQ68" s="45"/>
      <c r="BR68" s="45"/>
      <c r="BS68" s="45"/>
      <c r="BT68" s="45"/>
      <c r="BU68" s="45"/>
      <c r="BV68" s="45"/>
      <c r="BW68" s="45"/>
      <c r="BX68" s="45"/>
      <c r="BY68" s="45"/>
      <c r="BZ68" s="4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44"/>
      <c r="BM69" s="45"/>
      <c r="BN69" s="45"/>
      <c r="BO69" s="45"/>
      <c r="BP69" s="45"/>
      <c r="BQ69" s="45"/>
      <c r="BR69" s="45"/>
      <c r="BS69" s="45"/>
      <c r="BT69" s="45"/>
      <c r="BU69" s="45"/>
      <c r="BV69" s="45"/>
      <c r="BW69" s="45"/>
      <c r="BX69" s="45"/>
      <c r="BY69" s="45"/>
      <c r="BZ69" s="4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44"/>
      <c r="BM70" s="45"/>
      <c r="BN70" s="45"/>
      <c r="BO70" s="45"/>
      <c r="BP70" s="45"/>
      <c r="BQ70" s="45"/>
      <c r="BR70" s="45"/>
      <c r="BS70" s="45"/>
      <c r="BT70" s="45"/>
      <c r="BU70" s="45"/>
      <c r="BV70" s="45"/>
      <c r="BW70" s="45"/>
      <c r="BX70" s="45"/>
      <c r="BY70" s="45"/>
      <c r="BZ70" s="4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44"/>
      <c r="BM71" s="45"/>
      <c r="BN71" s="45"/>
      <c r="BO71" s="45"/>
      <c r="BP71" s="45"/>
      <c r="BQ71" s="45"/>
      <c r="BR71" s="45"/>
      <c r="BS71" s="45"/>
      <c r="BT71" s="45"/>
      <c r="BU71" s="45"/>
      <c r="BV71" s="45"/>
      <c r="BW71" s="45"/>
      <c r="BX71" s="45"/>
      <c r="BY71" s="45"/>
      <c r="BZ71" s="4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44"/>
      <c r="BM72" s="45"/>
      <c r="BN72" s="45"/>
      <c r="BO72" s="45"/>
      <c r="BP72" s="45"/>
      <c r="BQ72" s="45"/>
      <c r="BR72" s="45"/>
      <c r="BS72" s="45"/>
      <c r="BT72" s="45"/>
      <c r="BU72" s="45"/>
      <c r="BV72" s="45"/>
      <c r="BW72" s="45"/>
      <c r="BX72" s="45"/>
      <c r="BY72" s="45"/>
      <c r="BZ72" s="4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44"/>
      <c r="BM73" s="45"/>
      <c r="BN73" s="45"/>
      <c r="BO73" s="45"/>
      <c r="BP73" s="45"/>
      <c r="BQ73" s="45"/>
      <c r="BR73" s="45"/>
      <c r="BS73" s="45"/>
      <c r="BT73" s="45"/>
      <c r="BU73" s="45"/>
      <c r="BV73" s="45"/>
      <c r="BW73" s="45"/>
      <c r="BX73" s="45"/>
      <c r="BY73" s="45"/>
      <c r="BZ73" s="4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44"/>
      <c r="BM74" s="45"/>
      <c r="BN74" s="45"/>
      <c r="BO74" s="45"/>
      <c r="BP74" s="45"/>
      <c r="BQ74" s="45"/>
      <c r="BR74" s="45"/>
      <c r="BS74" s="45"/>
      <c r="BT74" s="45"/>
      <c r="BU74" s="45"/>
      <c r="BV74" s="45"/>
      <c r="BW74" s="45"/>
      <c r="BX74" s="45"/>
      <c r="BY74" s="45"/>
      <c r="BZ74" s="4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44"/>
      <c r="BM75" s="45"/>
      <c r="BN75" s="45"/>
      <c r="BO75" s="45"/>
      <c r="BP75" s="45"/>
      <c r="BQ75" s="45"/>
      <c r="BR75" s="45"/>
      <c r="BS75" s="45"/>
      <c r="BT75" s="45"/>
      <c r="BU75" s="45"/>
      <c r="BV75" s="45"/>
      <c r="BW75" s="45"/>
      <c r="BX75" s="45"/>
      <c r="BY75" s="45"/>
      <c r="BZ75" s="4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44"/>
      <c r="BM76" s="45"/>
      <c r="BN76" s="45"/>
      <c r="BO76" s="45"/>
      <c r="BP76" s="45"/>
      <c r="BQ76" s="45"/>
      <c r="BR76" s="45"/>
      <c r="BS76" s="45"/>
      <c r="BT76" s="45"/>
      <c r="BU76" s="45"/>
      <c r="BV76" s="45"/>
      <c r="BW76" s="45"/>
      <c r="BX76" s="45"/>
      <c r="BY76" s="45"/>
      <c r="BZ76" s="4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44"/>
      <c r="BM77" s="45"/>
      <c r="BN77" s="45"/>
      <c r="BO77" s="45"/>
      <c r="BP77" s="45"/>
      <c r="BQ77" s="45"/>
      <c r="BR77" s="45"/>
      <c r="BS77" s="45"/>
      <c r="BT77" s="45"/>
      <c r="BU77" s="45"/>
      <c r="BV77" s="45"/>
      <c r="BW77" s="45"/>
      <c r="BX77" s="45"/>
      <c r="BY77" s="45"/>
      <c r="BZ77" s="4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44"/>
      <c r="BM78" s="45"/>
      <c r="BN78" s="45"/>
      <c r="BO78" s="45"/>
      <c r="BP78" s="45"/>
      <c r="BQ78" s="45"/>
      <c r="BR78" s="45"/>
      <c r="BS78" s="45"/>
      <c r="BT78" s="45"/>
      <c r="BU78" s="45"/>
      <c r="BV78" s="45"/>
      <c r="BW78" s="45"/>
      <c r="BX78" s="45"/>
      <c r="BY78" s="45"/>
      <c r="BZ78" s="4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44"/>
      <c r="BM79" s="45"/>
      <c r="BN79" s="45"/>
      <c r="BO79" s="45"/>
      <c r="BP79" s="45"/>
      <c r="BQ79" s="45"/>
      <c r="BR79" s="45"/>
      <c r="BS79" s="45"/>
      <c r="BT79" s="45"/>
      <c r="BU79" s="45"/>
      <c r="BV79" s="45"/>
      <c r="BW79" s="45"/>
      <c r="BX79" s="45"/>
      <c r="BY79" s="45"/>
      <c r="BZ79" s="4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44"/>
      <c r="BM80" s="45"/>
      <c r="BN80" s="45"/>
      <c r="BO80" s="45"/>
      <c r="BP80" s="45"/>
      <c r="BQ80" s="45"/>
      <c r="BR80" s="45"/>
      <c r="BS80" s="45"/>
      <c r="BT80" s="45"/>
      <c r="BU80" s="45"/>
      <c r="BV80" s="45"/>
      <c r="BW80" s="45"/>
      <c r="BX80" s="45"/>
      <c r="BY80" s="45"/>
      <c r="BZ80" s="4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44"/>
      <c r="BM81" s="45"/>
      <c r="BN81" s="45"/>
      <c r="BO81" s="45"/>
      <c r="BP81" s="45"/>
      <c r="BQ81" s="45"/>
      <c r="BR81" s="45"/>
      <c r="BS81" s="45"/>
      <c r="BT81" s="45"/>
      <c r="BU81" s="45"/>
      <c r="BV81" s="45"/>
      <c r="BW81" s="45"/>
      <c r="BX81" s="45"/>
      <c r="BY81" s="45"/>
      <c r="BZ81" s="4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47"/>
      <c r="BM82" s="48"/>
      <c r="BN82" s="48"/>
      <c r="BO82" s="48"/>
      <c r="BP82" s="48"/>
      <c r="BQ82" s="48"/>
      <c r="BR82" s="48"/>
      <c r="BS82" s="48"/>
      <c r="BT82" s="48"/>
      <c r="BU82" s="48"/>
      <c r="BV82" s="48"/>
      <c r="BW82" s="48"/>
      <c r="BX82" s="48"/>
      <c r="BY82" s="48"/>
      <c r="BZ82" s="49"/>
    </row>
    <row r="83" spans="1:78" x14ac:dyDescent="0.15">
      <c r="C83" s="50" t="s">
        <v>30</v>
      </c>
      <c r="D83" s="50"/>
      <c r="E83" s="50"/>
      <c r="F83" s="50"/>
      <c r="G83" s="50"/>
      <c r="H83" s="50"/>
      <c r="I83" s="50"/>
      <c r="J83" s="50"/>
      <c r="K83" s="50"/>
      <c r="L83" s="50"/>
      <c r="M83" s="50"/>
      <c r="N83" s="50"/>
      <c r="O83" s="50"/>
      <c r="P83" s="50"/>
      <c r="Q83" s="50"/>
      <c r="R83" s="50"/>
      <c r="S83" s="50"/>
      <c r="T83" s="50"/>
      <c r="U83" s="50"/>
      <c r="V83" s="50"/>
      <c r="W83" s="50"/>
      <c r="X83" s="50"/>
      <c r="Y83" s="50"/>
      <c r="Z83" s="50"/>
      <c r="AA83" s="50"/>
      <c r="AB83" s="50"/>
      <c r="AC83" s="50"/>
      <c r="AD83" s="50"/>
      <c r="AE83" s="50"/>
      <c r="AF83" s="50"/>
      <c r="AG83" s="50"/>
      <c r="AH83" s="50"/>
      <c r="AI83" s="50"/>
      <c r="AJ83" s="50"/>
      <c r="AK83" s="50"/>
      <c r="AL83" s="50"/>
      <c r="AM83" s="50"/>
      <c r="AN83" s="50"/>
      <c r="AO83" s="50"/>
      <c r="AP83" s="50"/>
      <c r="AQ83" s="50"/>
      <c r="AR83" s="50"/>
      <c r="AS83" s="50"/>
      <c r="AT83" s="50"/>
      <c r="AU83" s="50"/>
      <c r="AV83" s="50"/>
      <c r="AW83" s="50"/>
      <c r="AX83" s="50"/>
      <c r="AY83" s="50"/>
      <c r="AZ83" s="50"/>
      <c r="BA83" s="50"/>
      <c r="BB83" s="50"/>
      <c r="BC83" s="50"/>
      <c r="BD83" s="50"/>
      <c r="BE83" s="50"/>
      <c r="BF83" s="50"/>
      <c r="BG83" s="50"/>
      <c r="BH83" s="50"/>
      <c r="BI83" s="50"/>
      <c r="BJ83" s="50"/>
    </row>
    <row r="84" spans="1:78" hidden="1" x14ac:dyDescent="0.15">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15">
      <c r="B85" s="12"/>
      <c r="C85" s="12"/>
      <c r="D85" s="12"/>
      <c r="E85" s="12" t="str">
        <f>データ!AI6</f>
        <v>【104.54】</v>
      </c>
      <c r="F85" s="12" t="str">
        <f>データ!AT6</f>
        <v>【65.93】</v>
      </c>
      <c r="G85" s="12" t="str">
        <f>データ!BE6</f>
        <v>【44.25】</v>
      </c>
      <c r="H85" s="12" t="str">
        <f>データ!BP6</f>
        <v>【1,182.11】</v>
      </c>
      <c r="I85" s="12" t="str">
        <f>データ!CA6</f>
        <v>【73.78】</v>
      </c>
      <c r="J85" s="12" t="str">
        <f>データ!CL6</f>
        <v>【220.62】</v>
      </c>
      <c r="K85" s="12" t="str">
        <f>データ!CW6</f>
        <v>【42.22】</v>
      </c>
      <c r="L85" s="12" t="str">
        <f>データ!DH6</f>
        <v>【85.67】</v>
      </c>
      <c r="M85" s="12" t="str">
        <f>データ!DS6</f>
        <v>【28.00】</v>
      </c>
      <c r="N85" s="12" t="str">
        <f>データ!ED6</f>
        <v>【0.03】</v>
      </c>
      <c r="O85" s="12" t="str">
        <f>データ!EO6</f>
        <v>【0.13】</v>
      </c>
    </row>
  </sheetData>
  <sheetProtection algorithmName="SHA-512" hashValue="A+htLdG108RTxwvlQ3xr1+1fA908ixLxx2gh37qqs0ieX8aFhi0r12SjaDD/u9g3txHyDy8qtfeOufimb+Id5A==" saltValue="JlkQQNrK3NLjnsw1onxTy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15">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15">
      <c r="A3" s="14" t="s">
        <v>45</v>
      </c>
      <c r="B3" s="15" t="s">
        <v>46</v>
      </c>
      <c r="C3" s="15" t="s">
        <v>47</v>
      </c>
      <c r="D3" s="15" t="s">
        <v>48</v>
      </c>
      <c r="E3" s="15" t="s">
        <v>49</v>
      </c>
      <c r="F3" s="15" t="s">
        <v>50</v>
      </c>
      <c r="G3" s="15" t="s">
        <v>51</v>
      </c>
      <c r="H3" s="79" t="s">
        <v>52</v>
      </c>
      <c r="I3" s="80"/>
      <c r="J3" s="80"/>
      <c r="K3" s="80"/>
      <c r="L3" s="80"/>
      <c r="M3" s="80"/>
      <c r="N3" s="80"/>
      <c r="O3" s="80"/>
      <c r="P3" s="80"/>
      <c r="Q3" s="80"/>
      <c r="R3" s="80"/>
      <c r="S3" s="80"/>
      <c r="T3" s="80"/>
      <c r="U3" s="80"/>
      <c r="V3" s="80"/>
      <c r="W3" s="80"/>
      <c r="X3" s="81"/>
      <c r="Y3" s="85" t="s">
        <v>53</v>
      </c>
      <c r="Z3" s="78"/>
      <c r="AA3" s="78"/>
      <c r="AB3" s="78"/>
      <c r="AC3" s="78"/>
      <c r="AD3" s="78"/>
      <c r="AE3" s="78"/>
      <c r="AF3" s="78"/>
      <c r="AG3" s="78"/>
      <c r="AH3" s="78"/>
      <c r="AI3" s="78"/>
      <c r="AJ3" s="78"/>
      <c r="AK3" s="78"/>
      <c r="AL3" s="78"/>
      <c r="AM3" s="78"/>
      <c r="AN3" s="78"/>
      <c r="AO3" s="78"/>
      <c r="AP3" s="78"/>
      <c r="AQ3" s="78"/>
      <c r="AR3" s="78"/>
      <c r="AS3" s="78"/>
      <c r="AT3" s="78"/>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t="s">
        <v>54</v>
      </c>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row>
    <row r="4" spans="1:148" x14ac:dyDescent="0.15">
      <c r="A4" s="14" t="s">
        <v>55</v>
      </c>
      <c r="B4" s="16"/>
      <c r="C4" s="16"/>
      <c r="D4" s="16"/>
      <c r="E4" s="16"/>
      <c r="F4" s="16"/>
      <c r="G4" s="16"/>
      <c r="H4" s="82"/>
      <c r="I4" s="83"/>
      <c r="J4" s="83"/>
      <c r="K4" s="83"/>
      <c r="L4" s="83"/>
      <c r="M4" s="83"/>
      <c r="N4" s="83"/>
      <c r="O4" s="83"/>
      <c r="P4" s="83"/>
      <c r="Q4" s="83"/>
      <c r="R4" s="83"/>
      <c r="S4" s="83"/>
      <c r="T4" s="83"/>
      <c r="U4" s="83"/>
      <c r="V4" s="83"/>
      <c r="W4" s="83"/>
      <c r="X4" s="84"/>
      <c r="Y4" s="78" t="s">
        <v>56</v>
      </c>
      <c r="Z4" s="78"/>
      <c r="AA4" s="78"/>
      <c r="AB4" s="78"/>
      <c r="AC4" s="78"/>
      <c r="AD4" s="78"/>
      <c r="AE4" s="78"/>
      <c r="AF4" s="78"/>
      <c r="AG4" s="78"/>
      <c r="AH4" s="78"/>
      <c r="AI4" s="78"/>
      <c r="AJ4" s="78" t="s">
        <v>57</v>
      </c>
      <c r="AK4" s="78"/>
      <c r="AL4" s="78"/>
      <c r="AM4" s="78"/>
      <c r="AN4" s="78"/>
      <c r="AO4" s="78"/>
      <c r="AP4" s="78"/>
      <c r="AQ4" s="78"/>
      <c r="AR4" s="78"/>
      <c r="AS4" s="78"/>
      <c r="AT4" s="78"/>
      <c r="AU4" s="78" t="s">
        <v>58</v>
      </c>
      <c r="AV4" s="78"/>
      <c r="AW4" s="78"/>
      <c r="AX4" s="78"/>
      <c r="AY4" s="78"/>
      <c r="AZ4" s="78"/>
      <c r="BA4" s="78"/>
      <c r="BB4" s="78"/>
      <c r="BC4" s="78"/>
      <c r="BD4" s="78"/>
      <c r="BE4" s="78"/>
      <c r="BF4" s="78" t="s">
        <v>59</v>
      </c>
      <c r="BG4" s="78"/>
      <c r="BH4" s="78"/>
      <c r="BI4" s="78"/>
      <c r="BJ4" s="78"/>
      <c r="BK4" s="78"/>
      <c r="BL4" s="78"/>
      <c r="BM4" s="78"/>
      <c r="BN4" s="78"/>
      <c r="BO4" s="78"/>
      <c r="BP4" s="78"/>
      <c r="BQ4" s="78" t="s">
        <v>60</v>
      </c>
      <c r="BR4" s="78"/>
      <c r="BS4" s="78"/>
      <c r="BT4" s="78"/>
      <c r="BU4" s="78"/>
      <c r="BV4" s="78"/>
      <c r="BW4" s="78"/>
      <c r="BX4" s="78"/>
      <c r="BY4" s="78"/>
      <c r="BZ4" s="78"/>
      <c r="CA4" s="78"/>
      <c r="CB4" s="78" t="s">
        <v>61</v>
      </c>
      <c r="CC4" s="78"/>
      <c r="CD4" s="78"/>
      <c r="CE4" s="78"/>
      <c r="CF4" s="78"/>
      <c r="CG4" s="78"/>
      <c r="CH4" s="78"/>
      <c r="CI4" s="78"/>
      <c r="CJ4" s="78"/>
      <c r="CK4" s="78"/>
      <c r="CL4" s="78"/>
      <c r="CM4" s="78" t="s">
        <v>62</v>
      </c>
      <c r="CN4" s="78"/>
      <c r="CO4" s="78"/>
      <c r="CP4" s="78"/>
      <c r="CQ4" s="78"/>
      <c r="CR4" s="78"/>
      <c r="CS4" s="78"/>
      <c r="CT4" s="78"/>
      <c r="CU4" s="78"/>
      <c r="CV4" s="78"/>
      <c r="CW4" s="78"/>
      <c r="CX4" s="78" t="s">
        <v>63</v>
      </c>
      <c r="CY4" s="78"/>
      <c r="CZ4" s="78"/>
      <c r="DA4" s="78"/>
      <c r="DB4" s="78"/>
      <c r="DC4" s="78"/>
      <c r="DD4" s="78"/>
      <c r="DE4" s="78"/>
      <c r="DF4" s="78"/>
      <c r="DG4" s="78"/>
      <c r="DH4" s="78"/>
      <c r="DI4" s="78" t="s">
        <v>64</v>
      </c>
      <c r="DJ4" s="78"/>
      <c r="DK4" s="78"/>
      <c r="DL4" s="78"/>
      <c r="DM4" s="78"/>
      <c r="DN4" s="78"/>
      <c r="DO4" s="78"/>
      <c r="DP4" s="78"/>
      <c r="DQ4" s="78"/>
      <c r="DR4" s="78"/>
      <c r="DS4" s="78"/>
      <c r="DT4" s="78" t="s">
        <v>65</v>
      </c>
      <c r="DU4" s="78"/>
      <c r="DV4" s="78"/>
      <c r="DW4" s="78"/>
      <c r="DX4" s="78"/>
      <c r="DY4" s="78"/>
      <c r="DZ4" s="78"/>
      <c r="EA4" s="78"/>
      <c r="EB4" s="78"/>
      <c r="EC4" s="78"/>
      <c r="ED4" s="78"/>
      <c r="EE4" s="78" t="s">
        <v>66</v>
      </c>
      <c r="EF4" s="78"/>
      <c r="EG4" s="78"/>
      <c r="EH4" s="78"/>
      <c r="EI4" s="78"/>
      <c r="EJ4" s="78"/>
      <c r="EK4" s="78"/>
      <c r="EL4" s="78"/>
      <c r="EM4" s="78"/>
      <c r="EN4" s="78"/>
      <c r="EO4" s="78"/>
    </row>
    <row r="5" spans="1:148" x14ac:dyDescent="0.15">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15">
      <c r="A6" s="14" t="s">
        <v>95</v>
      </c>
      <c r="B6" s="19">
        <f>B7</f>
        <v>2022</v>
      </c>
      <c r="C6" s="19">
        <f t="shared" ref="C6:X6" si="3">C7</f>
        <v>332071</v>
      </c>
      <c r="D6" s="19">
        <f t="shared" si="3"/>
        <v>46</v>
      </c>
      <c r="E6" s="19">
        <f t="shared" si="3"/>
        <v>17</v>
      </c>
      <c r="F6" s="19">
        <f t="shared" si="3"/>
        <v>4</v>
      </c>
      <c r="G6" s="19">
        <f t="shared" si="3"/>
        <v>0</v>
      </c>
      <c r="H6" s="19" t="str">
        <f t="shared" si="3"/>
        <v>岡山県　井原市</v>
      </c>
      <c r="I6" s="19" t="str">
        <f t="shared" si="3"/>
        <v>法適用</v>
      </c>
      <c r="J6" s="19" t="str">
        <f t="shared" si="3"/>
        <v>下水道事業</v>
      </c>
      <c r="K6" s="19" t="str">
        <f t="shared" si="3"/>
        <v>特定環境保全公共下水道</v>
      </c>
      <c r="L6" s="19" t="str">
        <f t="shared" si="3"/>
        <v>D3</v>
      </c>
      <c r="M6" s="19" t="str">
        <f t="shared" si="3"/>
        <v>非設置</v>
      </c>
      <c r="N6" s="20" t="str">
        <f t="shared" si="3"/>
        <v>-</v>
      </c>
      <c r="O6" s="20">
        <f t="shared" si="3"/>
        <v>54.1</v>
      </c>
      <c r="P6" s="20">
        <f t="shared" si="3"/>
        <v>4.5999999999999996</v>
      </c>
      <c r="Q6" s="20">
        <f t="shared" si="3"/>
        <v>5.12</v>
      </c>
      <c r="R6" s="20">
        <f t="shared" si="3"/>
        <v>2739</v>
      </c>
      <c r="S6" s="20">
        <f t="shared" si="3"/>
        <v>38064</v>
      </c>
      <c r="T6" s="20">
        <f t="shared" si="3"/>
        <v>243.54</v>
      </c>
      <c r="U6" s="20">
        <f t="shared" si="3"/>
        <v>156.29</v>
      </c>
      <c r="V6" s="20">
        <f t="shared" si="3"/>
        <v>1741</v>
      </c>
      <c r="W6" s="20">
        <f t="shared" si="3"/>
        <v>0.68</v>
      </c>
      <c r="X6" s="20">
        <f t="shared" si="3"/>
        <v>2560.29</v>
      </c>
      <c r="Y6" s="21" t="str">
        <f>IF(Y7="",NA(),Y7)</f>
        <v>-</v>
      </c>
      <c r="Z6" s="21" t="str">
        <f t="shared" ref="Z6:AH6" si="4">IF(Z7="",NA(),Z7)</f>
        <v>-</v>
      </c>
      <c r="AA6" s="21">
        <f t="shared" si="4"/>
        <v>112.47</v>
      </c>
      <c r="AB6" s="21">
        <f t="shared" si="4"/>
        <v>114.79</v>
      </c>
      <c r="AC6" s="21">
        <f t="shared" si="4"/>
        <v>97.48</v>
      </c>
      <c r="AD6" s="21" t="str">
        <f t="shared" si="4"/>
        <v>-</v>
      </c>
      <c r="AE6" s="21" t="str">
        <f t="shared" si="4"/>
        <v>-</v>
      </c>
      <c r="AF6" s="21">
        <f t="shared" si="4"/>
        <v>100.3</v>
      </c>
      <c r="AG6" s="21">
        <f t="shared" si="4"/>
        <v>99.59</v>
      </c>
      <c r="AH6" s="21">
        <f t="shared" si="4"/>
        <v>95.51</v>
      </c>
      <c r="AI6" s="20" t="str">
        <f>IF(AI7="","",IF(AI7="-","【-】","【"&amp;SUBSTITUTE(TEXT(AI7,"#,##0.00"),"-","△")&amp;"】"))</f>
        <v>【104.54】</v>
      </c>
      <c r="AJ6" s="21" t="str">
        <f>IF(AJ7="",NA(),AJ7)</f>
        <v>-</v>
      </c>
      <c r="AK6" s="21" t="str">
        <f t="shared" ref="AK6:AS6" si="5">IF(AK7="",NA(),AK7)</f>
        <v>-</v>
      </c>
      <c r="AL6" s="20">
        <f t="shared" si="5"/>
        <v>0</v>
      </c>
      <c r="AM6" s="20">
        <f t="shared" si="5"/>
        <v>0</v>
      </c>
      <c r="AN6" s="20">
        <f t="shared" si="5"/>
        <v>0</v>
      </c>
      <c r="AO6" s="21" t="str">
        <f t="shared" si="5"/>
        <v>-</v>
      </c>
      <c r="AP6" s="21" t="str">
        <f t="shared" si="5"/>
        <v>-</v>
      </c>
      <c r="AQ6" s="21">
        <f t="shared" si="5"/>
        <v>254.91</v>
      </c>
      <c r="AR6" s="21">
        <f t="shared" si="5"/>
        <v>366.52</v>
      </c>
      <c r="AS6" s="21">
        <f t="shared" si="5"/>
        <v>393.98</v>
      </c>
      <c r="AT6" s="20" t="str">
        <f>IF(AT7="","",IF(AT7="-","【-】","【"&amp;SUBSTITUTE(TEXT(AT7,"#,##0.00"),"-","△")&amp;"】"))</f>
        <v>【65.93】</v>
      </c>
      <c r="AU6" s="21" t="str">
        <f>IF(AU7="",NA(),AU7)</f>
        <v>-</v>
      </c>
      <c r="AV6" s="21" t="str">
        <f t="shared" ref="AV6:BD6" si="6">IF(AV7="",NA(),AV7)</f>
        <v>-</v>
      </c>
      <c r="AW6" s="21">
        <f t="shared" si="6"/>
        <v>17.760000000000002</v>
      </c>
      <c r="AX6" s="21">
        <f t="shared" si="6"/>
        <v>21.69</v>
      </c>
      <c r="AY6" s="21">
        <f t="shared" si="6"/>
        <v>9.8699999999999992</v>
      </c>
      <c r="AZ6" s="21" t="str">
        <f t="shared" si="6"/>
        <v>-</v>
      </c>
      <c r="BA6" s="21" t="str">
        <f t="shared" si="6"/>
        <v>-</v>
      </c>
      <c r="BB6" s="21">
        <f t="shared" si="6"/>
        <v>64.17</v>
      </c>
      <c r="BC6" s="21">
        <f t="shared" si="6"/>
        <v>89.11</v>
      </c>
      <c r="BD6" s="21">
        <f t="shared" si="6"/>
        <v>82.97</v>
      </c>
      <c r="BE6" s="20" t="str">
        <f>IF(BE7="","",IF(BE7="-","【-】","【"&amp;SUBSTITUTE(TEXT(BE7,"#,##0.00"),"-","△")&amp;"】"))</f>
        <v>【44.25】</v>
      </c>
      <c r="BF6" s="21" t="str">
        <f>IF(BF7="",NA(),BF7)</f>
        <v>-</v>
      </c>
      <c r="BG6" s="21" t="str">
        <f t="shared" ref="BG6:BO6" si="7">IF(BG7="",NA(),BG7)</f>
        <v>-</v>
      </c>
      <c r="BH6" s="20">
        <f t="shared" si="7"/>
        <v>0</v>
      </c>
      <c r="BI6" s="20">
        <f t="shared" si="7"/>
        <v>0</v>
      </c>
      <c r="BJ6" s="20">
        <f t="shared" si="7"/>
        <v>0</v>
      </c>
      <c r="BK6" s="21" t="str">
        <f t="shared" si="7"/>
        <v>-</v>
      </c>
      <c r="BL6" s="21" t="str">
        <f t="shared" si="7"/>
        <v>-</v>
      </c>
      <c r="BM6" s="21">
        <f t="shared" si="7"/>
        <v>1209.45</v>
      </c>
      <c r="BN6" s="21">
        <f t="shared" si="7"/>
        <v>1042.6400000000001</v>
      </c>
      <c r="BO6" s="21">
        <f t="shared" si="7"/>
        <v>1305.58</v>
      </c>
      <c r="BP6" s="20" t="str">
        <f>IF(BP7="","",IF(BP7="-","【-】","【"&amp;SUBSTITUTE(TEXT(BP7,"#,##0.00"),"-","△")&amp;"】"))</f>
        <v>【1,182.11】</v>
      </c>
      <c r="BQ6" s="21" t="str">
        <f>IF(BQ7="",NA(),BQ7)</f>
        <v>-</v>
      </c>
      <c r="BR6" s="21" t="str">
        <f t="shared" ref="BR6:BZ6" si="8">IF(BR7="",NA(),BR7)</f>
        <v>-</v>
      </c>
      <c r="BS6" s="21">
        <f t="shared" si="8"/>
        <v>343.96</v>
      </c>
      <c r="BT6" s="21">
        <f t="shared" si="8"/>
        <v>419.34</v>
      </c>
      <c r="BU6" s="21">
        <f t="shared" si="8"/>
        <v>88.2</v>
      </c>
      <c r="BV6" s="21" t="str">
        <f t="shared" si="8"/>
        <v>-</v>
      </c>
      <c r="BW6" s="21" t="str">
        <f t="shared" si="8"/>
        <v>-</v>
      </c>
      <c r="BX6" s="21">
        <f t="shared" si="8"/>
        <v>55.93</v>
      </c>
      <c r="BY6" s="21">
        <f t="shared" si="8"/>
        <v>55.76</v>
      </c>
      <c r="BZ6" s="21">
        <f t="shared" si="8"/>
        <v>51.73</v>
      </c>
      <c r="CA6" s="20" t="str">
        <f>IF(CA7="","",IF(CA7="-","【-】","【"&amp;SUBSTITUTE(TEXT(CA7,"#,##0.00"),"-","△")&amp;"】"))</f>
        <v>【73.78】</v>
      </c>
      <c r="CB6" s="21" t="str">
        <f>IF(CB7="",NA(),CB7)</f>
        <v>-</v>
      </c>
      <c r="CC6" s="21" t="str">
        <f t="shared" ref="CC6:CK6" si="9">IF(CC7="",NA(),CC7)</f>
        <v>-</v>
      </c>
      <c r="CD6" s="21">
        <f t="shared" si="9"/>
        <v>41.38</v>
      </c>
      <c r="CE6" s="21">
        <f t="shared" si="9"/>
        <v>33.78</v>
      </c>
      <c r="CF6" s="21">
        <f t="shared" si="9"/>
        <v>219.03</v>
      </c>
      <c r="CG6" s="21" t="str">
        <f t="shared" si="9"/>
        <v>-</v>
      </c>
      <c r="CH6" s="21" t="str">
        <f t="shared" si="9"/>
        <v>-</v>
      </c>
      <c r="CI6" s="21">
        <f t="shared" si="9"/>
        <v>289.60000000000002</v>
      </c>
      <c r="CJ6" s="21">
        <f t="shared" si="9"/>
        <v>296.14999999999998</v>
      </c>
      <c r="CK6" s="21">
        <f t="shared" si="9"/>
        <v>290.54000000000002</v>
      </c>
      <c r="CL6" s="20" t="str">
        <f>IF(CL7="","",IF(CL7="-","【-】","【"&amp;SUBSTITUTE(TEXT(CL7,"#,##0.00"),"-","△")&amp;"】"))</f>
        <v>【220.62】</v>
      </c>
      <c r="CM6" s="21" t="str">
        <f>IF(CM7="",NA(),CM7)</f>
        <v>-</v>
      </c>
      <c r="CN6" s="21" t="str">
        <f t="shared" ref="CN6:CV6" si="10">IF(CN7="",NA(),CN7)</f>
        <v>-</v>
      </c>
      <c r="CO6" s="21">
        <f t="shared" si="10"/>
        <v>93.6</v>
      </c>
      <c r="CP6" s="21">
        <f t="shared" si="10"/>
        <v>96.92</v>
      </c>
      <c r="CQ6" s="21">
        <f t="shared" si="10"/>
        <v>85.11</v>
      </c>
      <c r="CR6" s="21" t="str">
        <f t="shared" si="10"/>
        <v>-</v>
      </c>
      <c r="CS6" s="21" t="str">
        <f t="shared" si="10"/>
        <v>-</v>
      </c>
      <c r="CT6" s="21">
        <f t="shared" si="10"/>
        <v>36.71</v>
      </c>
      <c r="CU6" s="21">
        <f t="shared" si="10"/>
        <v>33.799999999999997</v>
      </c>
      <c r="CV6" s="21">
        <f t="shared" si="10"/>
        <v>32.380000000000003</v>
      </c>
      <c r="CW6" s="20" t="str">
        <f>IF(CW7="","",IF(CW7="-","【-】","【"&amp;SUBSTITUTE(TEXT(CW7,"#,##0.00"),"-","△")&amp;"】"))</f>
        <v>【42.22】</v>
      </c>
      <c r="CX6" s="21" t="str">
        <f>IF(CX7="",NA(),CX7)</f>
        <v>-</v>
      </c>
      <c r="CY6" s="21" t="str">
        <f t="shared" ref="CY6:DG6" si="11">IF(CY7="",NA(),CY7)</f>
        <v>-</v>
      </c>
      <c r="CZ6" s="21">
        <f t="shared" si="11"/>
        <v>61</v>
      </c>
      <c r="DA6" s="21">
        <f t="shared" si="11"/>
        <v>64.260000000000005</v>
      </c>
      <c r="DB6" s="21">
        <f t="shared" si="11"/>
        <v>67.83</v>
      </c>
      <c r="DC6" s="21" t="str">
        <f t="shared" si="11"/>
        <v>-</v>
      </c>
      <c r="DD6" s="21" t="str">
        <f t="shared" si="11"/>
        <v>-</v>
      </c>
      <c r="DE6" s="21">
        <f t="shared" si="11"/>
        <v>70.05</v>
      </c>
      <c r="DF6" s="21">
        <f t="shared" si="11"/>
        <v>67.09</v>
      </c>
      <c r="DG6" s="21">
        <f t="shared" si="11"/>
        <v>67.31</v>
      </c>
      <c r="DH6" s="20" t="str">
        <f>IF(DH7="","",IF(DH7="-","【-】","【"&amp;SUBSTITUTE(TEXT(DH7,"#,##0.00"),"-","△")&amp;"】"))</f>
        <v>【85.67】</v>
      </c>
      <c r="DI6" s="21" t="str">
        <f>IF(DI7="",NA(),DI7)</f>
        <v>-</v>
      </c>
      <c r="DJ6" s="21" t="str">
        <f t="shared" ref="DJ6:DR6" si="12">IF(DJ7="",NA(),DJ7)</f>
        <v>-</v>
      </c>
      <c r="DK6" s="21">
        <f t="shared" si="12"/>
        <v>2.4900000000000002</v>
      </c>
      <c r="DL6" s="21">
        <f t="shared" si="12"/>
        <v>4.8499999999999996</v>
      </c>
      <c r="DM6" s="21">
        <f t="shared" si="12"/>
        <v>8.83</v>
      </c>
      <c r="DN6" s="21" t="str">
        <f t="shared" si="12"/>
        <v>-</v>
      </c>
      <c r="DO6" s="21" t="str">
        <f t="shared" si="12"/>
        <v>-</v>
      </c>
      <c r="DP6" s="21">
        <f t="shared" si="12"/>
        <v>15.82</v>
      </c>
      <c r="DQ6" s="21">
        <f t="shared" si="12"/>
        <v>18.97</v>
      </c>
      <c r="DR6" s="21">
        <f t="shared" si="12"/>
        <v>21.72</v>
      </c>
      <c r="DS6" s="20" t="str">
        <f>IF(DS7="","",IF(DS7="-","【-】","【"&amp;SUBSTITUTE(TEXT(DS7,"#,##0.00"),"-","△")&amp;"】"))</f>
        <v>【28.00】</v>
      </c>
      <c r="DT6" s="21" t="str">
        <f>IF(DT7="",NA(),DT7)</f>
        <v>-</v>
      </c>
      <c r="DU6" s="21" t="str">
        <f t="shared" ref="DU6:EC6" si="13">IF(DU7="",NA(),DU7)</f>
        <v>-</v>
      </c>
      <c r="DV6" s="20">
        <f t="shared" si="13"/>
        <v>0</v>
      </c>
      <c r="DW6" s="20">
        <f t="shared" si="13"/>
        <v>0</v>
      </c>
      <c r="DX6" s="20">
        <f t="shared" si="13"/>
        <v>0</v>
      </c>
      <c r="DY6" s="21" t="str">
        <f t="shared" si="13"/>
        <v>-</v>
      </c>
      <c r="DZ6" s="21" t="str">
        <f t="shared" si="13"/>
        <v>-</v>
      </c>
      <c r="EA6" s="20">
        <f t="shared" si="13"/>
        <v>0</v>
      </c>
      <c r="EB6" s="20">
        <f t="shared" si="13"/>
        <v>0</v>
      </c>
      <c r="EC6" s="20">
        <f t="shared" si="13"/>
        <v>0</v>
      </c>
      <c r="ED6" s="20" t="str">
        <f>IF(ED7="","",IF(ED7="-","【-】","【"&amp;SUBSTITUTE(TEXT(ED7,"#,##0.00"),"-","△")&amp;"】"))</f>
        <v>【0.03】</v>
      </c>
      <c r="EE6" s="21" t="str">
        <f>IF(EE7="",NA(),EE7)</f>
        <v>-</v>
      </c>
      <c r="EF6" s="21" t="str">
        <f t="shared" ref="EF6:EN6" si="14">IF(EF7="",NA(),EF7)</f>
        <v>-</v>
      </c>
      <c r="EG6" s="20">
        <f t="shared" si="14"/>
        <v>0</v>
      </c>
      <c r="EH6" s="20">
        <f t="shared" si="14"/>
        <v>0</v>
      </c>
      <c r="EI6" s="20">
        <f t="shared" si="14"/>
        <v>0</v>
      </c>
      <c r="EJ6" s="21" t="str">
        <f t="shared" si="14"/>
        <v>-</v>
      </c>
      <c r="EK6" s="21" t="str">
        <f t="shared" si="14"/>
        <v>-</v>
      </c>
      <c r="EL6" s="21">
        <f t="shared" si="14"/>
        <v>0.02</v>
      </c>
      <c r="EM6" s="20">
        <f t="shared" si="14"/>
        <v>0</v>
      </c>
      <c r="EN6" s="20">
        <f t="shared" si="14"/>
        <v>0</v>
      </c>
      <c r="EO6" s="20" t="str">
        <f>IF(EO7="","",IF(EO7="-","【-】","【"&amp;SUBSTITUTE(TEXT(EO7,"#,##0.00"),"-","△")&amp;"】"))</f>
        <v>【0.13】</v>
      </c>
    </row>
    <row r="7" spans="1:148" s="22" customFormat="1" x14ac:dyDescent="0.15">
      <c r="A7" s="14"/>
      <c r="B7" s="23">
        <v>2022</v>
      </c>
      <c r="C7" s="23">
        <v>332071</v>
      </c>
      <c r="D7" s="23">
        <v>46</v>
      </c>
      <c r="E7" s="23">
        <v>17</v>
      </c>
      <c r="F7" s="23">
        <v>4</v>
      </c>
      <c r="G7" s="23">
        <v>0</v>
      </c>
      <c r="H7" s="23" t="s">
        <v>96</v>
      </c>
      <c r="I7" s="23" t="s">
        <v>97</v>
      </c>
      <c r="J7" s="23" t="s">
        <v>98</v>
      </c>
      <c r="K7" s="23" t="s">
        <v>99</v>
      </c>
      <c r="L7" s="23" t="s">
        <v>100</v>
      </c>
      <c r="M7" s="23" t="s">
        <v>101</v>
      </c>
      <c r="N7" s="24" t="s">
        <v>102</v>
      </c>
      <c r="O7" s="24">
        <v>54.1</v>
      </c>
      <c r="P7" s="24">
        <v>4.5999999999999996</v>
      </c>
      <c r="Q7" s="24">
        <v>5.12</v>
      </c>
      <c r="R7" s="24">
        <v>2739</v>
      </c>
      <c r="S7" s="24">
        <v>38064</v>
      </c>
      <c r="T7" s="24">
        <v>243.54</v>
      </c>
      <c r="U7" s="24">
        <v>156.29</v>
      </c>
      <c r="V7" s="24">
        <v>1741</v>
      </c>
      <c r="W7" s="24">
        <v>0.68</v>
      </c>
      <c r="X7" s="24">
        <v>2560.29</v>
      </c>
      <c r="Y7" s="24" t="s">
        <v>102</v>
      </c>
      <c r="Z7" s="24" t="s">
        <v>102</v>
      </c>
      <c r="AA7" s="24">
        <v>112.47</v>
      </c>
      <c r="AB7" s="24">
        <v>114.79</v>
      </c>
      <c r="AC7" s="24">
        <v>97.48</v>
      </c>
      <c r="AD7" s="24" t="s">
        <v>102</v>
      </c>
      <c r="AE7" s="24" t="s">
        <v>102</v>
      </c>
      <c r="AF7" s="24">
        <v>100.3</v>
      </c>
      <c r="AG7" s="24">
        <v>99.59</v>
      </c>
      <c r="AH7" s="24">
        <v>95.51</v>
      </c>
      <c r="AI7" s="24">
        <v>104.54</v>
      </c>
      <c r="AJ7" s="24" t="s">
        <v>102</v>
      </c>
      <c r="AK7" s="24" t="s">
        <v>102</v>
      </c>
      <c r="AL7" s="24">
        <v>0</v>
      </c>
      <c r="AM7" s="24">
        <v>0</v>
      </c>
      <c r="AN7" s="24">
        <v>0</v>
      </c>
      <c r="AO7" s="24" t="s">
        <v>102</v>
      </c>
      <c r="AP7" s="24" t="s">
        <v>102</v>
      </c>
      <c r="AQ7" s="24">
        <v>254.91</v>
      </c>
      <c r="AR7" s="24">
        <v>366.52</v>
      </c>
      <c r="AS7" s="24">
        <v>393.98</v>
      </c>
      <c r="AT7" s="24">
        <v>65.930000000000007</v>
      </c>
      <c r="AU7" s="24" t="s">
        <v>102</v>
      </c>
      <c r="AV7" s="24" t="s">
        <v>102</v>
      </c>
      <c r="AW7" s="24">
        <v>17.760000000000002</v>
      </c>
      <c r="AX7" s="24">
        <v>21.69</v>
      </c>
      <c r="AY7" s="24">
        <v>9.8699999999999992</v>
      </c>
      <c r="AZ7" s="24" t="s">
        <v>102</v>
      </c>
      <c r="BA7" s="24" t="s">
        <v>102</v>
      </c>
      <c r="BB7" s="24">
        <v>64.17</v>
      </c>
      <c r="BC7" s="24">
        <v>89.11</v>
      </c>
      <c r="BD7" s="24">
        <v>82.97</v>
      </c>
      <c r="BE7" s="24">
        <v>44.25</v>
      </c>
      <c r="BF7" s="24" t="s">
        <v>102</v>
      </c>
      <c r="BG7" s="24" t="s">
        <v>102</v>
      </c>
      <c r="BH7" s="24">
        <v>0</v>
      </c>
      <c r="BI7" s="24">
        <v>0</v>
      </c>
      <c r="BJ7" s="24">
        <v>0</v>
      </c>
      <c r="BK7" s="24" t="s">
        <v>102</v>
      </c>
      <c r="BL7" s="24" t="s">
        <v>102</v>
      </c>
      <c r="BM7" s="24">
        <v>1209.45</v>
      </c>
      <c r="BN7" s="24">
        <v>1042.6400000000001</v>
      </c>
      <c r="BO7" s="24">
        <v>1305.58</v>
      </c>
      <c r="BP7" s="24">
        <v>1182.1099999999999</v>
      </c>
      <c r="BQ7" s="24" t="s">
        <v>102</v>
      </c>
      <c r="BR7" s="24" t="s">
        <v>102</v>
      </c>
      <c r="BS7" s="24">
        <v>343.96</v>
      </c>
      <c r="BT7" s="24">
        <v>419.34</v>
      </c>
      <c r="BU7" s="24">
        <v>88.2</v>
      </c>
      <c r="BV7" s="24" t="s">
        <v>102</v>
      </c>
      <c r="BW7" s="24" t="s">
        <v>102</v>
      </c>
      <c r="BX7" s="24">
        <v>55.93</v>
      </c>
      <c r="BY7" s="24">
        <v>55.76</v>
      </c>
      <c r="BZ7" s="24">
        <v>51.73</v>
      </c>
      <c r="CA7" s="24">
        <v>73.78</v>
      </c>
      <c r="CB7" s="24" t="s">
        <v>102</v>
      </c>
      <c r="CC7" s="24" t="s">
        <v>102</v>
      </c>
      <c r="CD7" s="24">
        <v>41.38</v>
      </c>
      <c r="CE7" s="24">
        <v>33.78</v>
      </c>
      <c r="CF7" s="24">
        <v>219.03</v>
      </c>
      <c r="CG7" s="24" t="s">
        <v>102</v>
      </c>
      <c r="CH7" s="24" t="s">
        <v>102</v>
      </c>
      <c r="CI7" s="24">
        <v>289.60000000000002</v>
      </c>
      <c r="CJ7" s="24">
        <v>296.14999999999998</v>
      </c>
      <c r="CK7" s="24">
        <v>290.54000000000002</v>
      </c>
      <c r="CL7" s="24">
        <v>220.62</v>
      </c>
      <c r="CM7" s="24" t="s">
        <v>102</v>
      </c>
      <c r="CN7" s="24" t="s">
        <v>102</v>
      </c>
      <c r="CO7" s="24">
        <v>93.6</v>
      </c>
      <c r="CP7" s="24">
        <v>96.92</v>
      </c>
      <c r="CQ7" s="24">
        <v>85.11</v>
      </c>
      <c r="CR7" s="24" t="s">
        <v>102</v>
      </c>
      <c r="CS7" s="24" t="s">
        <v>102</v>
      </c>
      <c r="CT7" s="24">
        <v>36.71</v>
      </c>
      <c r="CU7" s="24">
        <v>33.799999999999997</v>
      </c>
      <c r="CV7" s="24">
        <v>32.380000000000003</v>
      </c>
      <c r="CW7" s="24">
        <v>42.22</v>
      </c>
      <c r="CX7" s="24" t="s">
        <v>102</v>
      </c>
      <c r="CY7" s="24" t="s">
        <v>102</v>
      </c>
      <c r="CZ7" s="24">
        <v>61</v>
      </c>
      <c r="DA7" s="24">
        <v>64.260000000000005</v>
      </c>
      <c r="DB7" s="24">
        <v>67.83</v>
      </c>
      <c r="DC7" s="24" t="s">
        <v>102</v>
      </c>
      <c r="DD7" s="24" t="s">
        <v>102</v>
      </c>
      <c r="DE7" s="24">
        <v>70.05</v>
      </c>
      <c r="DF7" s="24">
        <v>67.09</v>
      </c>
      <c r="DG7" s="24">
        <v>67.31</v>
      </c>
      <c r="DH7" s="24">
        <v>85.67</v>
      </c>
      <c r="DI7" s="24" t="s">
        <v>102</v>
      </c>
      <c r="DJ7" s="24" t="s">
        <v>102</v>
      </c>
      <c r="DK7" s="24">
        <v>2.4900000000000002</v>
      </c>
      <c r="DL7" s="24">
        <v>4.8499999999999996</v>
      </c>
      <c r="DM7" s="24">
        <v>8.83</v>
      </c>
      <c r="DN7" s="24" t="s">
        <v>102</v>
      </c>
      <c r="DO7" s="24" t="s">
        <v>102</v>
      </c>
      <c r="DP7" s="24">
        <v>15.82</v>
      </c>
      <c r="DQ7" s="24">
        <v>18.97</v>
      </c>
      <c r="DR7" s="24">
        <v>21.72</v>
      </c>
      <c r="DS7" s="24">
        <v>28</v>
      </c>
      <c r="DT7" s="24" t="s">
        <v>102</v>
      </c>
      <c r="DU7" s="24" t="s">
        <v>102</v>
      </c>
      <c r="DV7" s="24">
        <v>0</v>
      </c>
      <c r="DW7" s="24">
        <v>0</v>
      </c>
      <c r="DX7" s="24">
        <v>0</v>
      </c>
      <c r="DY7" s="24" t="s">
        <v>102</v>
      </c>
      <c r="DZ7" s="24" t="s">
        <v>102</v>
      </c>
      <c r="EA7" s="24">
        <v>0</v>
      </c>
      <c r="EB7" s="24">
        <v>0</v>
      </c>
      <c r="EC7" s="24">
        <v>0</v>
      </c>
      <c r="ED7" s="24">
        <v>0.03</v>
      </c>
      <c r="EE7" s="24" t="s">
        <v>102</v>
      </c>
      <c r="EF7" s="24" t="s">
        <v>102</v>
      </c>
      <c r="EG7" s="24">
        <v>0</v>
      </c>
      <c r="EH7" s="24">
        <v>0</v>
      </c>
      <c r="EI7" s="24">
        <v>0</v>
      </c>
      <c r="EJ7" s="24" t="s">
        <v>102</v>
      </c>
      <c r="EK7" s="24" t="s">
        <v>102</v>
      </c>
      <c r="EL7" s="24">
        <v>0.02</v>
      </c>
      <c r="EM7" s="24">
        <v>0</v>
      </c>
      <c r="EN7" s="24">
        <v>0</v>
      </c>
      <c r="EO7" s="24">
        <v>0.13</v>
      </c>
    </row>
    <row r="8" spans="1:148"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15">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15">
      <c r="A10" s="26" t="s">
        <v>46</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8" x14ac:dyDescent="0.15">
      <c r="B11">
        <v>4</v>
      </c>
      <c r="C11">
        <v>3</v>
      </c>
      <c r="D11">
        <v>2</v>
      </c>
      <c r="E11">
        <v>1</v>
      </c>
      <c r="F11">
        <v>0</v>
      </c>
      <c r="G11" t="s">
        <v>108</v>
      </c>
    </row>
    <row r="12" spans="1:148" x14ac:dyDescent="0.15">
      <c r="B12">
        <v>1</v>
      </c>
      <c r="C12">
        <v>1</v>
      </c>
      <c r="D12">
        <v>2</v>
      </c>
      <c r="E12">
        <v>3</v>
      </c>
      <c r="F12">
        <v>4</v>
      </c>
      <c r="G12" t="s">
        <v>109</v>
      </c>
    </row>
    <row r="13" spans="1:148" x14ac:dyDescent="0.15">
      <c r="B13" t="s">
        <v>110</v>
      </c>
      <c r="C13" t="s">
        <v>111</v>
      </c>
      <c r="D13" t="s">
        <v>111</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2024-01-24T02:51:56Z</cp:lastPrinted>
  <dcterms:created xsi:type="dcterms:W3CDTF">2023-12-12T00:57:59Z</dcterms:created>
  <dcterms:modified xsi:type="dcterms:W3CDTF">2024-01-24T02:51:57Z</dcterms:modified>
  <cp:category/>
</cp:coreProperties>
</file>