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1716\Desktop\担当事務\●調査関係\外部\R6\2.経営比較分析\"/>
    </mc:Choice>
  </mc:AlternateContent>
  <workbookProtection workbookAlgorithmName="SHA-512" workbookHashValue="Uhz3blhBE+KQMuQ1AsXVzKw1zZztaFcmvIsd9gSjbgF8biCjdnP0trK1Xe883+wmANKqQHRFC9SHKpSPNN4Lqw==" workbookSaltValue="ifpOPIH4gTYScOitQpvdY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<sst xmlns="http://schemas.openxmlformats.org/spreadsheetml/2006/main" count="253" uniqueCount="116">
  <si>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</si>
  <si>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</si>
  <si>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</si>
  <si>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</si>
  <si>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</si>
  <si>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</si>
  <si>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</si>
  <si>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</si>
  <si>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</si>
  <si>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</si>
  <si>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</si>
  <si>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</si>
  <si>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</si>
  <si>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</si>
  <si>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</si>
  <si>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</si>
  <si>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</si>
  <si>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</si>
  <si>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</si>
  <si>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</si>
  <si>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</si>
  <si>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</si>
  <si>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</si>
  <si>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</si>
  <si>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</si>
  <si>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</si>
  <si>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</si>
  <si>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</si>
  <si>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</si>
  <si>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</si>
  <si>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</si>
  <si>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</si>
  <si>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</si>
  <si>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</si>
  <si>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</si>
  <si>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</si>
  <si>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</si>
  <si>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</si>
  <si>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</si>
  <si>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</si>
  <si>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</si>
  <si>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</si>
  <si>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</si>
  <si>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</si>
  <si>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</si>
  <si>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</si>
  <si>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</si>
  <si>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</si>
  <si>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</si>
  <si>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</si>
  <si>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</si>
  <si>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</si>
  <si>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</si>
  <si>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</si>
  <si>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</si>
  <si>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</si>
  <si>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</si>
  <si>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</si>
  <si>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</si>
  <si>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</si>
  <si>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</si>
  <si>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</si>
  <si>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</si>
  <si>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</si>
  <si>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</si>
  <si>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</si>
  <si>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</si>
  <si>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</si>
  <si>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</si>
  <si>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</si>
  <si>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</si>
  <si>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</si>
  <si>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</si>
  <si>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</si>
  <si>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</si>
  <si>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</si>
  <si>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</si>
  <si>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</si>
  <si>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</si>
  <si>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</si>
  <si>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</si>
  <si>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</si>
  <si>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</si>
  <si>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</si>
  <si>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</si>
  <si>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</si>
  <si>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</si>
  <si>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</si>
  <si>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</si>
  <si>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</si>
  <si>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</si>
  <si>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</si>
  <si>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</si>
  <si>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</si>
  <si>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</si>
  <si>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</si>
  <si>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井原市</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</si>
  <si>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</si>
  <si>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</si>
  <si>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</si>
  <si>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</si>
  <si>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</si>
  <si>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</si>
  <si>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</si>
  <si>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</si>
  <si>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</si>
  <si>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</si>
  <si>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</si>
  <si>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</si>
  <si>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</si>
  <si>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</si>
  <si>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</si>
  <si>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</si>
  <si>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経常収支比率(グラフ①)は、100％を下回っているため、経費の削減や、下水道接続率向上および使用料改定等により使用料等の収入を増やす必要がある。
　流動比率(グラフ③)は100％を大きく下回っているため、使用料等の収入を増やす必要がある。
　経費回収率(グラフ⑤)は、100％を下回っているため使用料で賄うべき経費を賄えていない状況である。そのため経費の削減や、下水道接続率向上および使用料改定等により使用料収入を増やす必要がある。
　汚水処理原価(グラフ⑥)が、類似団体平均を下回る結果は、効率的に汚水処理が図られていることに起因する。
　施設利用率(グラフ⑦)は前年度より減少している。これは減少傾向である処理水量に対して、処理場の能力が過大なことに起因する。
　水洗化率(グラフ⑧)は、類似団体平均を上回っているが、更なる水洗化率向上のために、未接続家庭に対し積極的な下水道接続の推進を図る必要がある。</t>
    <phoneticPr fontId="4"/>
  </si>
  <si>
    <t>　平成21年度供用開始して以来、既設管渠の事故等はないが計画的に施設・管渠の長寿命化を図るとともに、地震等の災害に対応するため、施設・管渠の耐震対策を進める必要がある。
　こうしたことから、ストックマネジメント計画を策定し優先順位等を明確にし、施設の改築、管渠・マンホール点検診断等を計画的に実施している。</t>
    <phoneticPr fontId="4"/>
  </si>
  <si>
    <t>　令和2年度から地方公営企業として事業運営を開始した。計画的に管路整備、施設整備を進めるとともに既存施設の長寿命化を図る必要があり、持続可能な経営の安定化を図るために経費削減を継続的に行うとともに、下水道接続の推進または使用料改定等により財源確保に務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</si>
</sst>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313-4784-9477-63B58C0367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formatCode="#,##0.00;&quot;△&quot;#,##0.00">
                  <c:v>0</c:v>
                </c:pt>
                <c:pt idx="3" formatCode="#,##0.00;&quot;△&quot;#,##0.00">
                  <c:v>0</c:v>
                </c:pt>
                <c:pt idx="4">
                  <c:v>0.08</c:v>
                </c:pt>
              </c:numCache>
            </c:numRef>
          </c:val>
          <c:smooth val="0"/>
          <c:extLst>
            <c:ext xmlns:c16="http://schemas.microsoft.com/office/drawing/2014/chart" uri="{C3380CC4-5D6E-409C-BE32-E72D297353CC}">
              <c16:uniqueId val="{00000001-4313-4784-9477-63B58C0367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93.6</c:v>
                </c:pt>
                <c:pt idx="2">
                  <c:v>96.92</c:v>
                </c:pt>
                <c:pt idx="3">
                  <c:v>85.11</c:v>
                </c:pt>
                <c:pt idx="4">
                  <c:v>52.11</c:v>
                </c:pt>
              </c:numCache>
            </c:numRef>
          </c:val>
          <c:extLst>
            <c:ext xmlns:c16="http://schemas.microsoft.com/office/drawing/2014/chart" uri="{C3380CC4-5D6E-409C-BE32-E72D297353CC}">
              <c16:uniqueId val="{00000000-40D2-4CF9-8198-A1F71E8EF5F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36.71</c:v>
                </c:pt>
                <c:pt idx="2">
                  <c:v>33.799999999999997</c:v>
                </c:pt>
                <c:pt idx="3">
                  <c:v>32.380000000000003</c:v>
                </c:pt>
                <c:pt idx="4">
                  <c:v>36.03</c:v>
                </c:pt>
              </c:numCache>
            </c:numRef>
          </c:val>
          <c:smooth val="0"/>
          <c:extLst>
            <c:ext xmlns:c16="http://schemas.microsoft.com/office/drawing/2014/chart" uri="{C3380CC4-5D6E-409C-BE32-E72D297353CC}">
              <c16:uniqueId val="{00000001-40D2-4CF9-8198-A1F71E8EF5F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61</c:v>
                </c:pt>
                <c:pt idx="2">
                  <c:v>64.260000000000005</c:v>
                </c:pt>
                <c:pt idx="3">
                  <c:v>67.83</c:v>
                </c:pt>
                <c:pt idx="4">
                  <c:v>67.88</c:v>
                </c:pt>
              </c:numCache>
            </c:numRef>
          </c:val>
          <c:extLst>
            <c:ext xmlns:c16="http://schemas.microsoft.com/office/drawing/2014/chart" uri="{C3380CC4-5D6E-409C-BE32-E72D297353CC}">
              <c16:uniqueId val="{00000000-2EAA-4002-92A6-186F698D5BC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70.05</c:v>
                </c:pt>
                <c:pt idx="2">
                  <c:v>67.09</c:v>
                </c:pt>
                <c:pt idx="3">
                  <c:v>67.31</c:v>
                </c:pt>
                <c:pt idx="4">
                  <c:v>63.97</c:v>
                </c:pt>
              </c:numCache>
            </c:numRef>
          </c:val>
          <c:smooth val="0"/>
          <c:extLst>
            <c:ext xmlns:c16="http://schemas.microsoft.com/office/drawing/2014/chart" uri="{C3380CC4-5D6E-409C-BE32-E72D297353CC}">
              <c16:uniqueId val="{00000001-2EAA-4002-92A6-186F698D5BC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112.47</c:v>
                </c:pt>
                <c:pt idx="2">
                  <c:v>114.79</c:v>
                </c:pt>
                <c:pt idx="3">
                  <c:v>97.48</c:v>
                </c:pt>
                <c:pt idx="4">
                  <c:v>93.79</c:v>
                </c:pt>
              </c:numCache>
            </c:numRef>
          </c:val>
          <c:extLst>
            <c:ext xmlns:c16="http://schemas.microsoft.com/office/drawing/2014/chart" uri="{C3380CC4-5D6E-409C-BE32-E72D297353CC}">
              <c16:uniqueId val="{00000000-7094-4EB0-94A1-205D7E39A7C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100.3</c:v>
                </c:pt>
                <c:pt idx="2">
                  <c:v>99.59</c:v>
                </c:pt>
                <c:pt idx="3">
                  <c:v>95.51</c:v>
                </c:pt>
                <c:pt idx="4">
                  <c:v>98.85</c:v>
                </c:pt>
              </c:numCache>
            </c:numRef>
          </c:val>
          <c:smooth val="0"/>
          <c:extLst>
            <c:ext xmlns:c16="http://schemas.microsoft.com/office/drawing/2014/chart" uri="{C3380CC4-5D6E-409C-BE32-E72D297353CC}">
              <c16:uniqueId val="{00000001-7094-4EB0-94A1-205D7E39A7C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2.4900000000000002</c:v>
                </c:pt>
                <c:pt idx="2">
                  <c:v>4.8499999999999996</c:v>
                </c:pt>
                <c:pt idx="3">
                  <c:v>8.83</c:v>
                </c:pt>
                <c:pt idx="4">
                  <c:v>11.62</c:v>
                </c:pt>
              </c:numCache>
            </c:numRef>
          </c:val>
          <c:extLst>
            <c:ext xmlns:c16="http://schemas.microsoft.com/office/drawing/2014/chart" uri="{C3380CC4-5D6E-409C-BE32-E72D297353CC}">
              <c16:uniqueId val="{00000000-0F33-4424-B886-517DD89C0BD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15.82</c:v>
                </c:pt>
                <c:pt idx="2">
                  <c:v>18.97</c:v>
                </c:pt>
                <c:pt idx="3">
                  <c:v>21.72</c:v>
                </c:pt>
                <c:pt idx="4">
                  <c:v>19.75</c:v>
                </c:pt>
              </c:numCache>
            </c:numRef>
          </c:val>
          <c:smooth val="0"/>
          <c:extLst>
            <c:ext xmlns:c16="http://schemas.microsoft.com/office/drawing/2014/chart" uri="{C3380CC4-5D6E-409C-BE32-E72D297353CC}">
              <c16:uniqueId val="{00000001-0F33-4424-B886-517DD89C0BD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7E9-489E-B59B-47E0402F938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27E9-489E-B59B-47E0402F938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ED2-4755-B516-E7B37BED05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254.91</c:v>
                </c:pt>
                <c:pt idx="2">
                  <c:v>366.52</c:v>
                </c:pt>
                <c:pt idx="3">
                  <c:v>393.98</c:v>
                </c:pt>
                <c:pt idx="4">
                  <c:v>313.61</c:v>
                </c:pt>
              </c:numCache>
            </c:numRef>
          </c:val>
          <c:smooth val="0"/>
          <c:extLst>
            <c:ext xmlns:c16="http://schemas.microsoft.com/office/drawing/2014/chart" uri="{C3380CC4-5D6E-409C-BE32-E72D297353CC}">
              <c16:uniqueId val="{00000001-3ED2-4755-B516-E7B37BED05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17.760000000000002</c:v>
                </c:pt>
                <c:pt idx="2">
                  <c:v>21.69</c:v>
                </c:pt>
                <c:pt idx="3">
                  <c:v>9.8699999999999992</c:v>
                </c:pt>
                <c:pt idx="4">
                  <c:v>44.46</c:v>
                </c:pt>
              </c:numCache>
            </c:numRef>
          </c:val>
          <c:extLst>
            <c:ext xmlns:c16="http://schemas.microsoft.com/office/drawing/2014/chart" uri="{C3380CC4-5D6E-409C-BE32-E72D297353CC}">
              <c16:uniqueId val="{00000000-91F0-4249-897C-301827B5790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64.17</c:v>
                </c:pt>
                <c:pt idx="2">
                  <c:v>89.11</c:v>
                </c:pt>
                <c:pt idx="3">
                  <c:v>82.97</c:v>
                </c:pt>
                <c:pt idx="4">
                  <c:v>113.15</c:v>
                </c:pt>
              </c:numCache>
            </c:numRef>
          </c:val>
          <c:smooth val="0"/>
          <c:extLst>
            <c:ext xmlns:c16="http://schemas.microsoft.com/office/drawing/2014/chart" uri="{C3380CC4-5D6E-409C-BE32-E72D297353CC}">
              <c16:uniqueId val="{00000001-91F0-4249-897C-301827B5790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F9C-4A88-A838-7553360DA58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1209.45</c:v>
                </c:pt>
                <c:pt idx="2">
                  <c:v>1042.6400000000001</c:v>
                </c:pt>
                <c:pt idx="3">
                  <c:v>1305.58</c:v>
                </c:pt>
                <c:pt idx="4">
                  <c:v>1219.99</c:v>
                </c:pt>
              </c:numCache>
            </c:numRef>
          </c:val>
          <c:smooth val="0"/>
          <c:extLst>
            <c:ext xmlns:c16="http://schemas.microsoft.com/office/drawing/2014/chart" uri="{C3380CC4-5D6E-409C-BE32-E72D297353CC}">
              <c16:uniqueId val="{00000001-2F9C-4A88-A838-7553360DA58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343.96</c:v>
                </c:pt>
                <c:pt idx="2">
                  <c:v>419.34</c:v>
                </c:pt>
                <c:pt idx="3">
                  <c:v>88.2</c:v>
                </c:pt>
                <c:pt idx="4">
                  <c:v>64.78</c:v>
                </c:pt>
              </c:numCache>
            </c:numRef>
          </c:val>
          <c:extLst>
            <c:ext xmlns:c16="http://schemas.microsoft.com/office/drawing/2014/chart" uri="{C3380CC4-5D6E-409C-BE32-E72D297353CC}">
              <c16:uniqueId val="{00000000-CF29-4375-A0AE-97BF8B2F1FB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55.93</c:v>
                </c:pt>
                <c:pt idx="2">
                  <c:v>55.76</c:v>
                </c:pt>
                <c:pt idx="3">
                  <c:v>51.73</c:v>
                </c:pt>
                <c:pt idx="4">
                  <c:v>48.61</c:v>
                </c:pt>
              </c:numCache>
            </c:numRef>
          </c:val>
          <c:smooth val="0"/>
          <c:extLst>
            <c:ext xmlns:c16="http://schemas.microsoft.com/office/drawing/2014/chart" uri="{C3380CC4-5D6E-409C-BE32-E72D297353CC}">
              <c16:uniqueId val="{00000001-CF29-4375-A0AE-97BF8B2F1FB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41.38</c:v>
                </c:pt>
                <c:pt idx="2">
                  <c:v>33.78</c:v>
                </c:pt>
                <c:pt idx="3">
                  <c:v>219.03</c:v>
                </c:pt>
                <c:pt idx="4">
                  <c:v>220.72</c:v>
                </c:pt>
              </c:numCache>
            </c:numRef>
          </c:val>
          <c:extLst>
            <c:ext xmlns:c16="http://schemas.microsoft.com/office/drawing/2014/chart" uri="{C3380CC4-5D6E-409C-BE32-E72D297353CC}">
              <c16:uniqueId val="{00000000-08C4-464D-A5EE-CF38201E9BF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289.60000000000002</c:v>
                </c:pt>
                <c:pt idx="2">
                  <c:v>296.14999999999998</c:v>
                </c:pt>
                <c:pt idx="3">
                  <c:v>290.54000000000002</c:v>
                </c:pt>
                <c:pt idx="4">
                  <c:v>319.42</c:v>
                </c:pt>
              </c:numCache>
            </c:numRef>
          </c:val>
          <c:smooth val="0"/>
          <c:extLst>
            <c:ext xmlns:c16="http://schemas.microsoft.com/office/drawing/2014/chart" uri="{C3380CC4-5D6E-409C-BE32-E72D297353CC}">
              <c16:uniqueId val="{00000001-08C4-464D-A5EE-CF38201E9BF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55" zoomScaleNormal="5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岡山県　井原市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D3</v>
      </c>
      <c r="X8" s="65"/>
      <c r="Y8" s="65"/>
      <c r="Z8" s="65"/>
      <c r="AA8" s="65"/>
      <c r="AB8" s="65"/>
      <c r="AC8" s="65"/>
      <c r="AD8" s="66" t="str">
        <f>データ!$M$6</f>
        <v>非設置</v>
      </c>
      <c r="AE8" s="66"/>
      <c r="AF8" s="66"/>
      <c r="AG8" s="66"/>
      <c r="AH8" s="66"/>
      <c r="AI8" s="66"/>
      <c r="AJ8" s="66"/>
      <c r="AK8" s="3"/>
      <c r="AL8" s="54">
        <f>データ!S6</f>
        <v>37396</v>
      </c>
      <c r="AM8" s="54"/>
      <c r="AN8" s="54"/>
      <c r="AO8" s="54"/>
      <c r="AP8" s="54"/>
      <c r="AQ8" s="54"/>
      <c r="AR8" s="54"/>
      <c r="AS8" s="54"/>
      <c r="AT8" s="53">
        <f>データ!T6</f>
        <v>243.54</v>
      </c>
      <c r="AU8" s="53"/>
      <c r="AV8" s="53"/>
      <c r="AW8" s="53"/>
      <c r="AX8" s="53"/>
      <c r="AY8" s="53"/>
      <c r="AZ8" s="53"/>
      <c r="BA8" s="53"/>
      <c r="BB8" s="53">
        <f>データ!U6</f>
        <v>153.55000000000001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49.86</v>
      </c>
      <c r="J10" s="53"/>
      <c r="K10" s="53"/>
      <c r="L10" s="53"/>
      <c r="M10" s="53"/>
      <c r="N10" s="53"/>
      <c r="O10" s="53"/>
      <c r="P10" s="53">
        <f>データ!P6</f>
        <v>4.79</v>
      </c>
      <c r="Q10" s="53"/>
      <c r="R10" s="53"/>
      <c r="S10" s="53"/>
      <c r="T10" s="53"/>
      <c r="U10" s="53"/>
      <c r="V10" s="53"/>
      <c r="W10" s="53">
        <f>データ!Q6</f>
        <v>83.83</v>
      </c>
      <c r="X10" s="53"/>
      <c r="Y10" s="53"/>
      <c r="Z10" s="53"/>
      <c r="AA10" s="53"/>
      <c r="AB10" s="53"/>
      <c r="AC10" s="53"/>
      <c r="AD10" s="54">
        <f>データ!R6</f>
        <v>2739</v>
      </c>
      <c r="AE10" s="54"/>
      <c r="AF10" s="54"/>
      <c r="AG10" s="54"/>
      <c r="AH10" s="54"/>
      <c r="AI10" s="54"/>
      <c r="AJ10" s="54"/>
      <c r="AK10" s="2"/>
      <c r="AL10" s="54">
        <f>データ!V6</f>
        <v>1781</v>
      </c>
      <c r="AM10" s="54"/>
      <c r="AN10" s="54"/>
      <c r="AO10" s="54"/>
      <c r="AP10" s="54"/>
      <c r="AQ10" s="54"/>
      <c r="AR10" s="54"/>
      <c r="AS10" s="54"/>
      <c r="AT10" s="53">
        <f>データ!W6</f>
        <v>0.69</v>
      </c>
      <c r="AU10" s="53"/>
      <c r="AV10" s="53"/>
      <c r="AW10" s="53"/>
      <c r="AX10" s="53"/>
      <c r="AY10" s="53"/>
      <c r="AZ10" s="53"/>
      <c r="BA10" s="53"/>
      <c r="BB10" s="53">
        <f>データ!X6</f>
        <v>2581.16</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VLGZs6WVcFICES7UqfZ3cna20dR/+jxDcQR+11WFRHk3wTb+f6Zbbz02gGAcfgzabqsiyg6GAZJa8zRnu8tWnA==" saltValue="/mWGU4s6Ev42WUtaepiNy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332071</v>
      </c>
      <c r="D6" s="19">
        <f t="shared" si="3"/>
        <v>46</v>
      </c>
      <c r="E6" s="19">
        <f t="shared" si="3"/>
        <v>17</v>
      </c>
      <c r="F6" s="19">
        <f t="shared" si="3"/>
        <v>4</v>
      </c>
      <c r="G6" s="19">
        <f t="shared" si="3"/>
        <v>0</v>
      </c>
      <c r="H6" s="19" t="str">
        <f t="shared" si="3"/>
        <v>岡山県　井原市</v>
      </c>
      <c r="I6" s="19" t="str">
        <f t="shared" si="3"/>
        <v>法適用</v>
      </c>
      <c r="J6" s="19" t="str">
        <f t="shared" si="3"/>
        <v>下水道事業</v>
      </c>
      <c r="K6" s="19" t="str">
        <f t="shared" si="3"/>
        <v>特定環境保全公共下水道</v>
      </c>
      <c r="L6" s="19" t="str">
        <f t="shared" si="3"/>
        <v>D3</v>
      </c>
      <c r="M6" s="19" t="str">
        <f t="shared" si="3"/>
        <v>非設置</v>
      </c>
      <c r="N6" s="20" t="str">
        <f t="shared" si="3"/>
        <v>-</v>
      </c>
      <c r="O6" s="20">
        <f t="shared" si="3"/>
        <v>49.86</v>
      </c>
      <c r="P6" s="20">
        <f t="shared" si="3"/>
        <v>4.79</v>
      </c>
      <c r="Q6" s="20">
        <f t="shared" si="3"/>
        <v>83.83</v>
      </c>
      <c r="R6" s="20">
        <f t="shared" si="3"/>
        <v>2739</v>
      </c>
      <c r="S6" s="20">
        <f t="shared" si="3"/>
        <v>37396</v>
      </c>
      <c r="T6" s="20">
        <f t="shared" si="3"/>
        <v>243.54</v>
      </c>
      <c r="U6" s="20">
        <f t="shared" si="3"/>
        <v>153.55000000000001</v>
      </c>
      <c r="V6" s="20">
        <f t="shared" si="3"/>
        <v>1781</v>
      </c>
      <c r="W6" s="20">
        <f t="shared" si="3"/>
        <v>0.69</v>
      </c>
      <c r="X6" s="20">
        <f t="shared" si="3"/>
        <v>2581.16</v>
      </c>
      <c r="Y6" s="21" t="str">
        <f>IF(Y7="",NA(),Y7)</f>
        <v>-</v>
      </c>
      <c r="Z6" s="21">
        <f t="shared" ref="Z6:AH6" si="4">IF(Z7="",NA(),Z7)</f>
        <v>112.47</v>
      </c>
      <c r="AA6" s="21">
        <f t="shared" si="4"/>
        <v>114.79</v>
      </c>
      <c r="AB6" s="21">
        <f t="shared" si="4"/>
        <v>97.48</v>
      </c>
      <c r="AC6" s="21">
        <f t="shared" si="4"/>
        <v>93.79</v>
      </c>
      <c r="AD6" s="21" t="str">
        <f t="shared" si="4"/>
        <v>-</v>
      </c>
      <c r="AE6" s="21">
        <f t="shared" si="4"/>
        <v>100.3</v>
      </c>
      <c r="AF6" s="21">
        <f t="shared" si="4"/>
        <v>99.59</v>
      </c>
      <c r="AG6" s="21">
        <f t="shared" si="4"/>
        <v>95.51</v>
      </c>
      <c r="AH6" s="21">
        <f t="shared" si="4"/>
        <v>98.85</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254.91</v>
      </c>
      <c r="AQ6" s="21">
        <f t="shared" si="5"/>
        <v>366.52</v>
      </c>
      <c r="AR6" s="21">
        <f t="shared" si="5"/>
        <v>393.98</v>
      </c>
      <c r="AS6" s="21">
        <f t="shared" si="5"/>
        <v>313.61</v>
      </c>
      <c r="AT6" s="20" t="str">
        <f>IF(AT7="","",IF(AT7="-","【-】","【"&amp;SUBSTITUTE(TEXT(AT7,"#,##0.00"),"-","△")&amp;"】"))</f>
        <v>【65.73】</v>
      </c>
      <c r="AU6" s="21" t="str">
        <f>IF(AU7="",NA(),AU7)</f>
        <v>-</v>
      </c>
      <c r="AV6" s="21">
        <f t="shared" ref="AV6:BD6" si="6">IF(AV7="",NA(),AV7)</f>
        <v>17.760000000000002</v>
      </c>
      <c r="AW6" s="21">
        <f t="shared" si="6"/>
        <v>21.69</v>
      </c>
      <c r="AX6" s="21">
        <f t="shared" si="6"/>
        <v>9.8699999999999992</v>
      </c>
      <c r="AY6" s="21">
        <f t="shared" si="6"/>
        <v>44.46</v>
      </c>
      <c r="AZ6" s="21" t="str">
        <f t="shared" si="6"/>
        <v>-</v>
      </c>
      <c r="BA6" s="21">
        <f t="shared" si="6"/>
        <v>64.17</v>
      </c>
      <c r="BB6" s="21">
        <f t="shared" si="6"/>
        <v>89.11</v>
      </c>
      <c r="BC6" s="21">
        <f t="shared" si="6"/>
        <v>82.97</v>
      </c>
      <c r="BD6" s="21">
        <f t="shared" si="6"/>
        <v>113.15</v>
      </c>
      <c r="BE6" s="20" t="str">
        <f>IF(BE7="","",IF(BE7="-","【-】","【"&amp;SUBSTITUTE(TEXT(BE7,"#,##0.00"),"-","△")&amp;"】"))</f>
        <v>【48.91】</v>
      </c>
      <c r="BF6" s="21" t="str">
        <f>IF(BF7="",NA(),BF7)</f>
        <v>-</v>
      </c>
      <c r="BG6" s="20">
        <f t="shared" ref="BG6:BO6" si="7">IF(BG7="",NA(),BG7)</f>
        <v>0</v>
      </c>
      <c r="BH6" s="20">
        <f t="shared" si="7"/>
        <v>0</v>
      </c>
      <c r="BI6" s="20">
        <f t="shared" si="7"/>
        <v>0</v>
      </c>
      <c r="BJ6" s="20">
        <f t="shared" si="7"/>
        <v>0</v>
      </c>
      <c r="BK6" s="21" t="str">
        <f t="shared" si="7"/>
        <v>-</v>
      </c>
      <c r="BL6" s="21">
        <f t="shared" si="7"/>
        <v>1209.45</v>
      </c>
      <c r="BM6" s="21">
        <f t="shared" si="7"/>
        <v>1042.6400000000001</v>
      </c>
      <c r="BN6" s="21">
        <f t="shared" si="7"/>
        <v>1305.58</v>
      </c>
      <c r="BO6" s="21">
        <f t="shared" si="7"/>
        <v>1219.99</v>
      </c>
      <c r="BP6" s="20" t="str">
        <f>IF(BP7="","",IF(BP7="-","【-】","【"&amp;SUBSTITUTE(TEXT(BP7,"#,##0.00"),"-","△")&amp;"】"))</f>
        <v>【1,156.82】</v>
      </c>
      <c r="BQ6" s="21" t="str">
        <f>IF(BQ7="",NA(),BQ7)</f>
        <v>-</v>
      </c>
      <c r="BR6" s="21">
        <f t="shared" ref="BR6:BZ6" si="8">IF(BR7="",NA(),BR7)</f>
        <v>343.96</v>
      </c>
      <c r="BS6" s="21">
        <f t="shared" si="8"/>
        <v>419.34</v>
      </c>
      <c r="BT6" s="21">
        <f t="shared" si="8"/>
        <v>88.2</v>
      </c>
      <c r="BU6" s="21">
        <f t="shared" si="8"/>
        <v>64.78</v>
      </c>
      <c r="BV6" s="21" t="str">
        <f t="shared" si="8"/>
        <v>-</v>
      </c>
      <c r="BW6" s="21">
        <f t="shared" si="8"/>
        <v>55.93</v>
      </c>
      <c r="BX6" s="21">
        <f t="shared" si="8"/>
        <v>55.76</v>
      </c>
      <c r="BY6" s="21">
        <f t="shared" si="8"/>
        <v>51.73</v>
      </c>
      <c r="BZ6" s="21">
        <f t="shared" si="8"/>
        <v>48.61</v>
      </c>
      <c r="CA6" s="20" t="str">
        <f>IF(CA7="","",IF(CA7="-","【-】","【"&amp;SUBSTITUTE(TEXT(CA7,"#,##0.00"),"-","△")&amp;"】"))</f>
        <v>【75.33】</v>
      </c>
      <c r="CB6" s="21" t="str">
        <f>IF(CB7="",NA(),CB7)</f>
        <v>-</v>
      </c>
      <c r="CC6" s="21">
        <f t="shared" ref="CC6:CK6" si="9">IF(CC7="",NA(),CC7)</f>
        <v>41.38</v>
      </c>
      <c r="CD6" s="21">
        <f t="shared" si="9"/>
        <v>33.78</v>
      </c>
      <c r="CE6" s="21">
        <f t="shared" si="9"/>
        <v>219.03</v>
      </c>
      <c r="CF6" s="21">
        <f t="shared" si="9"/>
        <v>220.72</v>
      </c>
      <c r="CG6" s="21" t="str">
        <f t="shared" si="9"/>
        <v>-</v>
      </c>
      <c r="CH6" s="21">
        <f t="shared" si="9"/>
        <v>289.60000000000002</v>
      </c>
      <c r="CI6" s="21">
        <f t="shared" si="9"/>
        <v>296.14999999999998</v>
      </c>
      <c r="CJ6" s="21">
        <f t="shared" si="9"/>
        <v>290.54000000000002</v>
      </c>
      <c r="CK6" s="21">
        <f t="shared" si="9"/>
        <v>319.42</v>
      </c>
      <c r="CL6" s="20" t="str">
        <f>IF(CL7="","",IF(CL7="-","【-】","【"&amp;SUBSTITUTE(TEXT(CL7,"#,##0.00"),"-","△")&amp;"】"))</f>
        <v>【215.73】</v>
      </c>
      <c r="CM6" s="21" t="str">
        <f>IF(CM7="",NA(),CM7)</f>
        <v>-</v>
      </c>
      <c r="CN6" s="21">
        <f t="shared" ref="CN6:CV6" si="10">IF(CN7="",NA(),CN7)</f>
        <v>93.6</v>
      </c>
      <c r="CO6" s="21">
        <f t="shared" si="10"/>
        <v>96.92</v>
      </c>
      <c r="CP6" s="21">
        <f t="shared" si="10"/>
        <v>85.11</v>
      </c>
      <c r="CQ6" s="21">
        <f t="shared" si="10"/>
        <v>52.11</v>
      </c>
      <c r="CR6" s="21" t="str">
        <f t="shared" si="10"/>
        <v>-</v>
      </c>
      <c r="CS6" s="21">
        <f t="shared" si="10"/>
        <v>36.71</v>
      </c>
      <c r="CT6" s="21">
        <f t="shared" si="10"/>
        <v>33.799999999999997</v>
      </c>
      <c r="CU6" s="21">
        <f t="shared" si="10"/>
        <v>32.380000000000003</v>
      </c>
      <c r="CV6" s="21">
        <f t="shared" si="10"/>
        <v>36.03</v>
      </c>
      <c r="CW6" s="20" t="str">
        <f>IF(CW7="","",IF(CW7="-","【-】","【"&amp;SUBSTITUTE(TEXT(CW7,"#,##0.00"),"-","△")&amp;"】"))</f>
        <v>【43.28】</v>
      </c>
      <c r="CX6" s="21" t="str">
        <f>IF(CX7="",NA(),CX7)</f>
        <v>-</v>
      </c>
      <c r="CY6" s="21">
        <f t="shared" ref="CY6:DG6" si="11">IF(CY7="",NA(),CY7)</f>
        <v>61</v>
      </c>
      <c r="CZ6" s="21">
        <f t="shared" si="11"/>
        <v>64.260000000000005</v>
      </c>
      <c r="DA6" s="21">
        <f t="shared" si="11"/>
        <v>67.83</v>
      </c>
      <c r="DB6" s="21">
        <f t="shared" si="11"/>
        <v>67.88</v>
      </c>
      <c r="DC6" s="21" t="str">
        <f t="shared" si="11"/>
        <v>-</v>
      </c>
      <c r="DD6" s="21">
        <f t="shared" si="11"/>
        <v>70.05</v>
      </c>
      <c r="DE6" s="21">
        <f t="shared" si="11"/>
        <v>67.09</v>
      </c>
      <c r="DF6" s="21">
        <f t="shared" si="11"/>
        <v>67.31</v>
      </c>
      <c r="DG6" s="21">
        <f t="shared" si="11"/>
        <v>63.97</v>
      </c>
      <c r="DH6" s="20" t="str">
        <f>IF(DH7="","",IF(DH7="-","【-】","【"&amp;SUBSTITUTE(TEXT(DH7,"#,##0.00"),"-","△")&amp;"】"))</f>
        <v>【86.21】</v>
      </c>
      <c r="DI6" s="21" t="str">
        <f>IF(DI7="",NA(),DI7)</f>
        <v>-</v>
      </c>
      <c r="DJ6" s="21">
        <f t="shared" ref="DJ6:DR6" si="12">IF(DJ7="",NA(),DJ7)</f>
        <v>2.4900000000000002</v>
      </c>
      <c r="DK6" s="21">
        <f t="shared" si="12"/>
        <v>4.8499999999999996</v>
      </c>
      <c r="DL6" s="21">
        <f t="shared" si="12"/>
        <v>8.83</v>
      </c>
      <c r="DM6" s="21">
        <f t="shared" si="12"/>
        <v>11.62</v>
      </c>
      <c r="DN6" s="21" t="str">
        <f t="shared" si="12"/>
        <v>-</v>
      </c>
      <c r="DO6" s="21">
        <f t="shared" si="12"/>
        <v>15.82</v>
      </c>
      <c r="DP6" s="21">
        <f t="shared" si="12"/>
        <v>18.97</v>
      </c>
      <c r="DQ6" s="21">
        <f t="shared" si="12"/>
        <v>21.72</v>
      </c>
      <c r="DR6" s="21">
        <f t="shared" si="12"/>
        <v>19.75</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0.02</v>
      </c>
      <c r="EL6" s="20">
        <f t="shared" si="14"/>
        <v>0</v>
      </c>
      <c r="EM6" s="20">
        <f t="shared" si="14"/>
        <v>0</v>
      </c>
      <c r="EN6" s="21">
        <f t="shared" si="14"/>
        <v>0.08</v>
      </c>
      <c r="EO6" s="20" t="str">
        <f>IF(EO7="","",IF(EO7="-","【-】","【"&amp;SUBSTITUTE(TEXT(EO7,"#,##0.00"),"-","△")&amp;"】"))</f>
        <v>【0.11】</v>
      </c>
    </row>
    <row r="7" spans="1:148" s="22" customFormat="1" x14ac:dyDescent="0.15">
      <c r="A7" s="14"/>
      <c r="B7" s="23">
        <v>2023</v>
      </c>
      <c r="C7" s="23">
        <v>332071</v>
      </c>
      <c r="D7" s="23">
        <v>46</v>
      </c>
      <c r="E7" s="23">
        <v>17</v>
      </c>
      <c r="F7" s="23">
        <v>4</v>
      </c>
      <c r="G7" s="23">
        <v>0</v>
      </c>
      <c r="H7" s="23" t="s">
        <v>96</v>
      </c>
      <c r="I7" s="23" t="s">
        <v>97</v>
      </c>
      <c r="J7" s="23" t="s">
        <v>98</v>
      </c>
      <c r="K7" s="23" t="s">
        <v>99</v>
      </c>
      <c r="L7" s="23" t="s">
        <v>100</v>
      </c>
      <c r="M7" s="23" t="s">
        <v>101</v>
      </c>
      <c r="N7" s="24" t="s">
        <v>102</v>
      </c>
      <c r="O7" s="24">
        <v>49.86</v>
      </c>
      <c r="P7" s="24">
        <v>4.79</v>
      </c>
      <c r="Q7" s="24">
        <v>83.83</v>
      </c>
      <c r="R7" s="24">
        <v>2739</v>
      </c>
      <c r="S7" s="24">
        <v>37396</v>
      </c>
      <c r="T7" s="24">
        <v>243.54</v>
      </c>
      <c r="U7" s="24">
        <v>153.55000000000001</v>
      </c>
      <c r="V7" s="24">
        <v>1781</v>
      </c>
      <c r="W7" s="24">
        <v>0.69</v>
      </c>
      <c r="X7" s="24">
        <v>2581.16</v>
      </c>
      <c r="Y7" s="24" t="s">
        <v>102</v>
      </c>
      <c r="Z7" s="24">
        <v>112.47</v>
      </c>
      <c r="AA7" s="24">
        <v>114.79</v>
      </c>
      <c r="AB7" s="24">
        <v>97.48</v>
      </c>
      <c r="AC7" s="24">
        <v>93.79</v>
      </c>
      <c r="AD7" s="24" t="s">
        <v>102</v>
      </c>
      <c r="AE7" s="24">
        <v>100.3</v>
      </c>
      <c r="AF7" s="24">
        <v>99.59</v>
      </c>
      <c r="AG7" s="24">
        <v>95.51</v>
      </c>
      <c r="AH7" s="24">
        <v>98.85</v>
      </c>
      <c r="AI7" s="24">
        <v>105.09</v>
      </c>
      <c r="AJ7" s="24" t="s">
        <v>102</v>
      </c>
      <c r="AK7" s="24">
        <v>0</v>
      </c>
      <c r="AL7" s="24">
        <v>0</v>
      </c>
      <c r="AM7" s="24">
        <v>0</v>
      </c>
      <c r="AN7" s="24">
        <v>0</v>
      </c>
      <c r="AO7" s="24" t="s">
        <v>102</v>
      </c>
      <c r="AP7" s="24">
        <v>254.91</v>
      </c>
      <c r="AQ7" s="24">
        <v>366.52</v>
      </c>
      <c r="AR7" s="24">
        <v>393.98</v>
      </c>
      <c r="AS7" s="24">
        <v>313.61</v>
      </c>
      <c r="AT7" s="24">
        <v>65.73</v>
      </c>
      <c r="AU7" s="24" t="s">
        <v>102</v>
      </c>
      <c r="AV7" s="24">
        <v>17.760000000000002</v>
      </c>
      <c r="AW7" s="24">
        <v>21.69</v>
      </c>
      <c r="AX7" s="24">
        <v>9.8699999999999992</v>
      </c>
      <c r="AY7" s="24">
        <v>44.46</v>
      </c>
      <c r="AZ7" s="24" t="s">
        <v>102</v>
      </c>
      <c r="BA7" s="24">
        <v>64.17</v>
      </c>
      <c r="BB7" s="24">
        <v>89.11</v>
      </c>
      <c r="BC7" s="24">
        <v>82.97</v>
      </c>
      <c r="BD7" s="24">
        <v>113.15</v>
      </c>
      <c r="BE7" s="24">
        <v>48.91</v>
      </c>
      <c r="BF7" s="24" t="s">
        <v>102</v>
      </c>
      <c r="BG7" s="24">
        <v>0</v>
      </c>
      <c r="BH7" s="24">
        <v>0</v>
      </c>
      <c r="BI7" s="24">
        <v>0</v>
      </c>
      <c r="BJ7" s="24">
        <v>0</v>
      </c>
      <c r="BK7" s="24" t="s">
        <v>102</v>
      </c>
      <c r="BL7" s="24">
        <v>1209.45</v>
      </c>
      <c r="BM7" s="24">
        <v>1042.6400000000001</v>
      </c>
      <c r="BN7" s="24">
        <v>1305.58</v>
      </c>
      <c r="BO7" s="24">
        <v>1219.99</v>
      </c>
      <c r="BP7" s="24">
        <v>1156.82</v>
      </c>
      <c r="BQ7" s="24" t="s">
        <v>102</v>
      </c>
      <c r="BR7" s="24">
        <v>343.96</v>
      </c>
      <c r="BS7" s="24">
        <v>419.34</v>
      </c>
      <c r="BT7" s="24">
        <v>88.2</v>
      </c>
      <c r="BU7" s="24">
        <v>64.78</v>
      </c>
      <c r="BV7" s="24" t="s">
        <v>102</v>
      </c>
      <c r="BW7" s="24">
        <v>55.93</v>
      </c>
      <c r="BX7" s="24">
        <v>55.76</v>
      </c>
      <c r="BY7" s="24">
        <v>51.73</v>
      </c>
      <c r="BZ7" s="24">
        <v>48.61</v>
      </c>
      <c r="CA7" s="24">
        <v>75.33</v>
      </c>
      <c r="CB7" s="24" t="s">
        <v>102</v>
      </c>
      <c r="CC7" s="24">
        <v>41.38</v>
      </c>
      <c r="CD7" s="24">
        <v>33.78</v>
      </c>
      <c r="CE7" s="24">
        <v>219.03</v>
      </c>
      <c r="CF7" s="24">
        <v>220.72</v>
      </c>
      <c r="CG7" s="24" t="s">
        <v>102</v>
      </c>
      <c r="CH7" s="24">
        <v>289.60000000000002</v>
      </c>
      <c r="CI7" s="24">
        <v>296.14999999999998</v>
      </c>
      <c r="CJ7" s="24">
        <v>290.54000000000002</v>
      </c>
      <c r="CK7" s="24">
        <v>319.42</v>
      </c>
      <c r="CL7" s="24">
        <v>215.73</v>
      </c>
      <c r="CM7" s="24" t="s">
        <v>102</v>
      </c>
      <c r="CN7" s="24">
        <v>93.6</v>
      </c>
      <c r="CO7" s="24">
        <v>96.92</v>
      </c>
      <c r="CP7" s="24">
        <v>85.11</v>
      </c>
      <c r="CQ7" s="24">
        <v>52.11</v>
      </c>
      <c r="CR7" s="24" t="s">
        <v>102</v>
      </c>
      <c r="CS7" s="24">
        <v>36.71</v>
      </c>
      <c r="CT7" s="24">
        <v>33.799999999999997</v>
      </c>
      <c r="CU7" s="24">
        <v>32.380000000000003</v>
      </c>
      <c r="CV7" s="24">
        <v>36.03</v>
      </c>
      <c r="CW7" s="24">
        <v>43.28</v>
      </c>
      <c r="CX7" s="24" t="s">
        <v>102</v>
      </c>
      <c r="CY7" s="24">
        <v>61</v>
      </c>
      <c r="CZ7" s="24">
        <v>64.260000000000005</v>
      </c>
      <c r="DA7" s="24">
        <v>67.83</v>
      </c>
      <c r="DB7" s="24">
        <v>67.88</v>
      </c>
      <c r="DC7" s="24" t="s">
        <v>102</v>
      </c>
      <c r="DD7" s="24">
        <v>70.05</v>
      </c>
      <c r="DE7" s="24">
        <v>67.09</v>
      </c>
      <c r="DF7" s="24">
        <v>67.31</v>
      </c>
      <c r="DG7" s="24">
        <v>63.97</v>
      </c>
      <c r="DH7" s="24">
        <v>86.21</v>
      </c>
      <c r="DI7" s="24" t="s">
        <v>102</v>
      </c>
      <c r="DJ7" s="24">
        <v>2.4900000000000002</v>
      </c>
      <c r="DK7" s="24">
        <v>4.8499999999999996</v>
      </c>
      <c r="DL7" s="24">
        <v>8.83</v>
      </c>
      <c r="DM7" s="24">
        <v>11.62</v>
      </c>
      <c r="DN7" s="24" t="s">
        <v>102</v>
      </c>
      <c r="DO7" s="24">
        <v>15.82</v>
      </c>
      <c r="DP7" s="24">
        <v>18.97</v>
      </c>
      <c r="DQ7" s="24">
        <v>21.72</v>
      </c>
      <c r="DR7" s="24">
        <v>19.75</v>
      </c>
      <c r="DS7" s="24">
        <v>29.62</v>
      </c>
      <c r="DT7" s="24" t="s">
        <v>102</v>
      </c>
      <c r="DU7" s="24">
        <v>0</v>
      </c>
      <c r="DV7" s="24">
        <v>0</v>
      </c>
      <c r="DW7" s="24">
        <v>0</v>
      </c>
      <c r="DX7" s="24">
        <v>0</v>
      </c>
      <c r="DY7" s="24" t="s">
        <v>102</v>
      </c>
      <c r="DZ7" s="24">
        <v>0</v>
      </c>
      <c r="EA7" s="24">
        <v>0</v>
      </c>
      <c r="EB7" s="24">
        <v>0</v>
      </c>
      <c r="EC7" s="24">
        <v>0</v>
      </c>
      <c r="ED7" s="24">
        <v>0.09</v>
      </c>
      <c r="EE7" s="24" t="s">
        <v>102</v>
      </c>
      <c r="EF7" s="24">
        <v>0</v>
      </c>
      <c r="EG7" s="24">
        <v>0</v>
      </c>
      <c r="EH7" s="24">
        <v>0</v>
      </c>
      <c r="EI7" s="24">
        <v>0</v>
      </c>
      <c r="EJ7" s="24" t="s">
        <v>102</v>
      </c>
      <c r="EK7" s="24">
        <v>0.02</v>
      </c>
      <c r="EL7" s="24">
        <v>0</v>
      </c>
      <c r="EM7" s="24">
        <v>0</v>
      </c>
      <c r="EN7" s="24">
        <v>0.08</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2025-01-24T07:13:30Z</dcterms:created>
  <dcterms:modified xsi:type="dcterms:W3CDTF">2025-01-29T04:16:36Z</dcterms:modified>
  <cp:category/>
</cp:coreProperties>
</file>